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УЧЕБНЫЕ ПЛАНЫ\Учебные планы 2023-2024\Учебные планы - 3 курсы\"/>
    </mc:Choice>
  </mc:AlternateContent>
  <bookViews>
    <workbookView xWindow="0" yWindow="0" windowWidth="14940" windowHeight="11370" tabRatio="750" activeTab="3"/>
  </bookViews>
  <sheets>
    <sheet name="Титульная часть" sheetId="18" r:id="rId1"/>
    <sheet name="Сводные данные по бюджету вр." sheetId="16" r:id="rId2"/>
    <sheet name="Start" sheetId="9" state="hidden" r:id="rId3"/>
    <sheet name="План учебного процесса" sheetId="22" r:id="rId4"/>
    <sheet name="План учебного процесса с ошибко" sheetId="21" r:id="rId5"/>
    <sheet name="Перечень учебных помещений" sheetId="11" r:id="rId6"/>
  </sheets>
  <calcPr calcId="162913"/>
</workbook>
</file>

<file path=xl/calcChain.xml><?xml version="1.0" encoding="utf-8"?>
<calcChain xmlns="http://schemas.openxmlformats.org/spreadsheetml/2006/main">
  <c r="AC102" i="16" l="1"/>
  <c r="AH102" i="16"/>
  <c r="W20" i="22" l="1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V8" i="22"/>
  <c r="Q91" i="21"/>
  <c r="R91" i="21"/>
  <c r="S91" i="21"/>
  <c r="T91" i="21"/>
  <c r="U91" i="21"/>
  <c r="V91" i="21"/>
  <c r="W91" i="21"/>
  <c r="P91" i="21"/>
  <c r="G78" i="21"/>
  <c r="G77" i="21"/>
  <c r="I55" i="21"/>
  <c r="N8" i="22" l="1"/>
  <c r="J8" i="22"/>
  <c r="R8" i="22"/>
  <c r="M8" i="22"/>
  <c r="Q8" i="22"/>
  <c r="U8" i="22"/>
  <c r="I8" i="22"/>
  <c r="K8" i="22"/>
  <c r="S8" i="22"/>
  <c r="G8" i="22"/>
  <c r="L8" i="22"/>
  <c r="O8" i="22"/>
  <c r="T8" i="22"/>
  <c r="H8" i="22"/>
  <c r="P8" i="22"/>
  <c r="W8" i="22"/>
  <c r="G79" i="21"/>
  <c r="G76" i="21"/>
  <c r="R3" i="21"/>
  <c r="Q3" i="21"/>
  <c r="P3" i="21"/>
  <c r="H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H71" i="21"/>
  <c r="J71" i="21"/>
  <c r="K71" i="21"/>
  <c r="L71" i="21"/>
  <c r="M71" i="21"/>
  <c r="N71" i="21"/>
  <c r="O71" i="21"/>
  <c r="P71" i="21"/>
  <c r="Q71" i="21"/>
  <c r="R71" i="21"/>
  <c r="S71" i="21"/>
  <c r="T71" i="21"/>
  <c r="U71" i="21"/>
  <c r="V71" i="21"/>
  <c r="W71" i="21"/>
  <c r="I73" i="21"/>
  <c r="G73" i="21" s="1"/>
  <c r="I74" i="21"/>
  <c r="G74" i="21" s="1"/>
  <c r="I75" i="21"/>
  <c r="G75" i="21" s="1"/>
  <c r="I72" i="21"/>
  <c r="G72" i="21" s="1"/>
  <c r="H65" i="21"/>
  <c r="J65" i="21"/>
  <c r="K65" i="21"/>
  <c r="L65" i="21"/>
  <c r="M65" i="21"/>
  <c r="N65" i="21"/>
  <c r="O65" i="21"/>
  <c r="P65" i="21"/>
  <c r="Q65" i="21"/>
  <c r="R65" i="21"/>
  <c r="S65" i="21"/>
  <c r="T65" i="21"/>
  <c r="U65" i="21"/>
  <c r="V65" i="21"/>
  <c r="W65" i="21"/>
  <c r="I67" i="21"/>
  <c r="G67" i="21" s="1"/>
  <c r="I68" i="21"/>
  <c r="G68" i="21" s="1"/>
  <c r="I69" i="21"/>
  <c r="G69" i="21" s="1"/>
  <c r="I70" i="21"/>
  <c r="G70" i="21" s="1"/>
  <c r="I66" i="21"/>
  <c r="G66" i="21" s="1"/>
  <c r="H58" i="21"/>
  <c r="J58" i="21"/>
  <c r="K58" i="21"/>
  <c r="L58" i="21"/>
  <c r="M58" i="21"/>
  <c r="N58" i="21"/>
  <c r="O58" i="21"/>
  <c r="P58" i="21"/>
  <c r="Q58" i="21"/>
  <c r="R58" i="21"/>
  <c r="S58" i="21"/>
  <c r="T58" i="21"/>
  <c r="U58" i="21"/>
  <c r="V58" i="21"/>
  <c r="W58" i="21"/>
  <c r="I60" i="21"/>
  <c r="G60" i="21" s="1"/>
  <c r="I61" i="21"/>
  <c r="G61" i="21" s="1"/>
  <c r="I62" i="21"/>
  <c r="G62" i="21" s="1"/>
  <c r="I63" i="21"/>
  <c r="G63" i="21" s="1"/>
  <c r="I64" i="21"/>
  <c r="G64" i="21" s="1"/>
  <c r="I59" i="21"/>
  <c r="G59" i="21" s="1"/>
  <c r="H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I52" i="21"/>
  <c r="G52" i="21" s="1"/>
  <c r="I53" i="21"/>
  <c r="G53" i="21" s="1"/>
  <c r="I54" i="21"/>
  <c r="G54" i="21" s="1"/>
  <c r="G55" i="21"/>
  <c r="I56" i="21"/>
  <c r="G56" i="21" s="1"/>
  <c r="I57" i="21"/>
  <c r="G57" i="21" s="1"/>
  <c r="I51" i="21"/>
  <c r="W4" i="21"/>
  <c r="W3" i="21" s="1"/>
  <c r="V4" i="21"/>
  <c r="V3" i="21" s="1"/>
  <c r="U4" i="21"/>
  <c r="U3" i="21" s="1"/>
  <c r="T4" i="21"/>
  <c r="T3" i="21" s="1"/>
  <c r="S4" i="21"/>
  <c r="S3" i="21" s="1"/>
  <c r="R4" i="21"/>
  <c r="Q4" i="21"/>
  <c r="P4" i="21"/>
  <c r="H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I38" i="21"/>
  <c r="G38" i="21" s="1"/>
  <c r="I39" i="21"/>
  <c r="G39" i="21" s="1"/>
  <c r="I40" i="21"/>
  <c r="G40" i="21" s="1"/>
  <c r="I41" i="21"/>
  <c r="G41" i="21" s="1"/>
  <c r="I42" i="21"/>
  <c r="G42" i="21" s="1"/>
  <c r="I43" i="21"/>
  <c r="G43" i="21" s="1"/>
  <c r="I44" i="21"/>
  <c r="G44" i="21" s="1"/>
  <c r="I45" i="21"/>
  <c r="G45" i="21" s="1"/>
  <c r="I46" i="21"/>
  <c r="G46" i="21" s="1"/>
  <c r="I47" i="21"/>
  <c r="G47" i="21" s="1"/>
  <c r="I48" i="21"/>
  <c r="G48" i="21" s="1"/>
  <c r="I37" i="21"/>
  <c r="H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I34" i="21"/>
  <c r="I35" i="21"/>
  <c r="G35" i="21" s="1"/>
  <c r="I33" i="21"/>
  <c r="G33" i="21" s="1"/>
  <c r="I28" i="21"/>
  <c r="I29" i="21"/>
  <c r="G29" i="21" s="1"/>
  <c r="I30" i="21"/>
  <c r="G30" i="21" s="1"/>
  <c r="I31" i="21"/>
  <c r="G31" i="21" s="1"/>
  <c r="I27" i="21"/>
  <c r="G27" i="21" s="1"/>
  <c r="H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I23" i="21"/>
  <c r="G23" i="21" s="1"/>
  <c r="I24" i="21"/>
  <c r="G24" i="21" s="1"/>
  <c r="I25" i="21"/>
  <c r="G25" i="21" s="1"/>
  <c r="I22" i="21"/>
  <c r="H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I11" i="21"/>
  <c r="G11" i="21" s="1"/>
  <c r="I12" i="21"/>
  <c r="G12" i="21" s="1"/>
  <c r="I13" i="21"/>
  <c r="G13" i="21" s="1"/>
  <c r="I14" i="21"/>
  <c r="G14" i="21" s="1"/>
  <c r="I15" i="21"/>
  <c r="G15" i="21" s="1"/>
  <c r="I16" i="21"/>
  <c r="G16" i="21" s="1"/>
  <c r="I17" i="21"/>
  <c r="G17" i="21" s="1"/>
  <c r="I18" i="21"/>
  <c r="G18" i="21" s="1"/>
  <c r="I19" i="21"/>
  <c r="G19" i="21" s="1"/>
  <c r="I20" i="21"/>
  <c r="G20" i="21" s="1"/>
  <c r="I10" i="21"/>
  <c r="G10" i="21" s="1"/>
  <c r="V8" i="21" l="1"/>
  <c r="T8" i="21"/>
  <c r="R8" i="21"/>
  <c r="P8" i="21"/>
  <c r="L8" i="21"/>
  <c r="J8" i="21"/>
  <c r="W49" i="21"/>
  <c r="U49" i="21"/>
  <c r="S49" i="21"/>
  <c r="Q49" i="21"/>
  <c r="O49" i="21"/>
  <c r="M49" i="21"/>
  <c r="K49" i="21"/>
  <c r="H49" i="21"/>
  <c r="W8" i="21"/>
  <c r="W80" i="21" s="1"/>
  <c r="U8" i="21"/>
  <c r="S8" i="21"/>
  <c r="Q8" i="21"/>
  <c r="M8" i="21"/>
  <c r="V49" i="21"/>
  <c r="T49" i="21"/>
  <c r="R49" i="21"/>
  <c r="P49" i="21"/>
  <c r="N49" i="21"/>
  <c r="L49" i="21"/>
  <c r="J49" i="21"/>
  <c r="H8" i="21"/>
  <c r="I32" i="21"/>
  <c r="K8" i="21"/>
  <c r="K80" i="21" s="1"/>
  <c r="N8" i="21"/>
  <c r="I26" i="21"/>
  <c r="G34" i="21"/>
  <c r="G32" i="21" s="1"/>
  <c r="G28" i="21"/>
  <c r="G26" i="21" s="1"/>
  <c r="O8" i="21"/>
  <c r="I21" i="21"/>
  <c r="I9" i="21"/>
  <c r="G9" i="21"/>
  <c r="G71" i="21"/>
  <c r="I71" i="21"/>
  <c r="G65" i="21"/>
  <c r="I65" i="21"/>
  <c r="G58" i="21"/>
  <c r="I58" i="21"/>
  <c r="I50" i="21"/>
  <c r="G51" i="21"/>
  <c r="G50" i="21" s="1"/>
  <c r="I36" i="21"/>
  <c r="G37" i="21"/>
  <c r="G36" i="21" s="1"/>
  <c r="G22" i="21"/>
  <c r="G21" i="21" s="1"/>
  <c r="N80" i="21" l="1"/>
  <c r="T80" i="21"/>
  <c r="P80" i="21"/>
  <c r="Q80" i="21"/>
  <c r="S80" i="21"/>
  <c r="V80" i="21"/>
  <c r="O80" i="21"/>
  <c r="U80" i="21"/>
  <c r="J80" i="21"/>
  <c r="L80" i="21"/>
  <c r="H80" i="21"/>
  <c r="M80" i="21"/>
  <c r="R80" i="21"/>
  <c r="G49" i="21"/>
  <c r="I49" i="21"/>
  <c r="G8" i="21"/>
  <c r="G80" i="21" s="1"/>
  <c r="I8" i="21"/>
  <c r="I80" i="21" l="1"/>
</calcChain>
</file>

<file path=xl/sharedStrings.xml><?xml version="1.0" encoding="utf-8"?>
<sst xmlns="http://schemas.openxmlformats.org/spreadsheetml/2006/main" count="978" uniqueCount="422">
  <si>
    <t>№</t>
  </si>
  <si>
    <t>Наименование</t>
  </si>
  <si>
    <t>Кабинеты 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</si>
  <si>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</si>
  <si>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</si>
  <si>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</si>
  <si>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</si>
  <si>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</si>
  <si>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</si>
  <si>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</si>
  <si>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</si>
  <si>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</si>
  <si>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</si>
  <si>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</si>
  <si>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</si>
  <si>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Лаборатории:</t>
  </si>
  <si>
    <t>Спортивный комплекс:</t>
  </si>
  <si>
    <t>Залы:</t>
  </si>
  <si>
    <t>Математический и общий естественнонаучный цикл</t>
  </si>
  <si>
    <t>0</t>
  </si>
  <si>
    <t>ЕН.01</t>
  </si>
  <si>
    <t>Математика</t>
  </si>
  <si>
    <t>ЕН.02</t>
  </si>
  <si>
    <t>Информатика</t>
  </si>
  <si>
    <t>ЕН.03</t>
  </si>
  <si>
    <t>ОГСЭ.05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</si>
  <si>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</si>
  <si>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</si>
  <si>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</si>
  <si>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</si>
  <si>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</si>
  <si>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</si>
  <si>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</si>
  <si>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</si>
  <si>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ОП.11</t>
  </si>
  <si>
    <t>Безопасность жизнедеятельности</t>
  </si>
  <si>
    <t>ОП.01</t>
  </si>
  <si>
    <t>ОП.02</t>
  </si>
  <si>
    <t>ОП.03</t>
  </si>
  <si>
    <t>ОП.04</t>
  </si>
  <si>
    <t>13</t>
  </si>
  <si>
    <t>ОП.05</t>
  </si>
  <si>
    <t>14</t>
  </si>
  <si>
    <t>ОП.06</t>
  </si>
  <si>
    <t>15</t>
  </si>
  <si>
    <t>16</t>
  </si>
  <si>
    <t>ОП.08</t>
  </si>
  <si>
    <t>17</t>
  </si>
  <si>
    <t>ОП.09</t>
  </si>
  <si>
    <t>18</t>
  </si>
  <si>
    <t>ОП.10</t>
  </si>
  <si>
    <t>Правовое обеспечение профессиональной деятельности</t>
  </si>
  <si>
    <t>ПМ.01</t>
  </si>
  <si>
    <t>19</t>
  </si>
  <si>
    <t>МДК.01.01</t>
  </si>
  <si>
    <t>20</t>
  </si>
  <si>
    <t>МДК.01.02</t>
  </si>
  <si>
    <t>21</t>
  </si>
  <si>
    <t>МДК.01.03</t>
  </si>
  <si>
    <t>22</t>
  </si>
  <si>
    <t>УП.01.01</t>
  </si>
  <si>
    <t>Учебная практика</t>
  </si>
  <si>
    <t>23</t>
  </si>
  <si>
    <t>ПП.01.01</t>
  </si>
  <si>
    <t>Производственная практика</t>
  </si>
  <si>
    <t>ПМ.02</t>
  </si>
  <si>
    <t>24</t>
  </si>
  <si>
    <t>МДК.02.01</t>
  </si>
  <si>
    <t>25</t>
  </si>
  <si>
    <t>МДК.02.02</t>
  </si>
  <si>
    <t>26</t>
  </si>
  <si>
    <t>МДК.02.03</t>
  </si>
  <si>
    <t>27</t>
  </si>
  <si>
    <t>ПП.02.01</t>
  </si>
  <si>
    <t>28</t>
  </si>
  <si>
    <t>29</t>
  </si>
  <si>
    <t>30</t>
  </si>
  <si>
    <t>ПМ.04</t>
  </si>
  <si>
    <t>31</t>
  </si>
  <si>
    <t>МДК.04.01</t>
  </si>
  <si>
    <t>32</t>
  </si>
  <si>
    <t>МДК.04.02</t>
  </si>
  <si>
    <t>33</t>
  </si>
  <si>
    <t>ПП.04.01</t>
  </si>
  <si>
    <t>34</t>
  </si>
  <si>
    <t>35</t>
  </si>
  <si>
    <t>Индекс</t>
  </si>
  <si>
    <t>*</t>
  </si>
  <si>
    <t>Экзамены</t>
  </si>
  <si>
    <t>Всего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</si>
  <si>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</si>
  <si>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</si>
  <si>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</si>
  <si>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</si>
  <si>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</si>
  <si>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</si>
  <si>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</si>
  <si>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</si>
  <si>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</si>
  <si>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</si>
  <si>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</si>
  <si>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</si>
  <si>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</si>
  <si>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</si>
  <si>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</si>
  <si>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</si>
  <si>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</si>
  <si>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Базовые дисциплины</t>
  </si>
  <si>
    <t>Химия</t>
  </si>
  <si>
    <t>Биология</t>
  </si>
  <si>
    <t>ОБЖ</t>
  </si>
  <si>
    <t>Профильные дисциплины</t>
  </si>
  <si>
    <t>Физика</t>
  </si>
  <si>
    <t>Профессиональный цикл</t>
  </si>
  <si>
    <t xml:space="preserve">10 </t>
  </si>
  <si>
    <t>Преддипломная практика</t>
  </si>
  <si>
    <t xml:space="preserve">4 </t>
  </si>
  <si>
    <t>Государственная (итоговая) аттестация</t>
  </si>
  <si>
    <t xml:space="preserve">2 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</si>
  <si>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</si>
  <si>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</si>
  <si>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</si>
  <si>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</si>
  <si>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</si>
  <si>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</si>
  <si>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</si>
  <si>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</si>
  <si>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</si>
  <si>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</si>
  <si>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</si>
  <si>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</si>
  <si>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</si>
  <si>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</si>
  <si>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</si>
  <si>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</si>
  <si>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</si>
  <si>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</si>
  <si>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</si>
  <si>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</si>
  <si>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</si>
  <si>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</si>
  <si>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</si>
  <si>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</si>
  <si>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</si>
  <si>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</si>
  <si>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</si>
  <si>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</si>
  <si>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</si>
  <si>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</si>
  <si>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</si>
  <si>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</si>
  <si>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</si>
  <si>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</si>
  <si>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</si>
  <si>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</si>
  <si>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</si>
  <si>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</si>
  <si>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</si>
  <si>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</si>
  <si>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</si>
  <si>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</si>
  <si>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</si>
  <si>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</si>
  <si>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</si>
  <si>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</si>
  <si>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</si>
  <si>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</si>
  <si>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</si>
  <si>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</si>
  <si>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</si>
  <si>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</si>
  <si>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</si>
  <si>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</si>
  <si>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</si>
  <si>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</si>
  <si>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</si>
  <si>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</si>
  <si>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</si>
  <si>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</si>
  <si>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</si>
  <si>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</si>
  <si>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</si>
  <si>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</si>
  <si>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</si>
  <si>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</si>
  <si>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</si>
  <si>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</si>
  <si>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</si>
  <si>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</si>
  <si>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</si>
  <si>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</si>
  <si>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</si>
  <si>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</si>
  <si>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</si>
  <si>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</si>
  <si>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</si>
  <si>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</si>
  <si>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</si>
  <si>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</si>
  <si>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</si>
  <si>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</si>
  <si>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</si>
  <si>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</si>
  <si>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</si>
  <si>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</si>
  <si>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</si>
  <si>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1 </t>
  </si>
  <si>
    <t>О.Е. Крашнева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</si>
  <si>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</si>
  <si>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</si>
  <si>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</si>
  <si>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</si>
  <si>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</si>
  <si>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</si>
  <si>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</si>
  <si>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</si>
  <si>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</si>
  <si>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</si>
  <si>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</si>
  <si>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</si>
  <si>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</si>
  <si>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</si>
  <si>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</si>
  <si>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</si>
  <si>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</si>
  <si>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Экология</t>
  </si>
  <si>
    <t>Технология</t>
  </si>
  <si>
    <t>Директор  ГБПОУ  РО "БГИТ"</t>
  </si>
  <si>
    <t>основной профессиональной образовательной программы подготовки специалистов среднего звена</t>
  </si>
  <si>
    <t>ГБПОУ  РО "Белокалитвинский гуманитарно-индустриальный  техникум"</t>
  </si>
  <si>
    <t>технический</t>
  </si>
  <si>
    <t>Психология общения</t>
  </si>
  <si>
    <t xml:space="preserve">Русский язык </t>
  </si>
  <si>
    <t>Литрература</t>
  </si>
  <si>
    <t>Астрономия</t>
  </si>
  <si>
    <t>3г 10м</t>
  </si>
  <si>
    <t xml:space="preserve">Обществознание </t>
  </si>
  <si>
    <t>Объем образовательной программы (академических часов)</t>
  </si>
  <si>
    <t>Теоретическое обучение</t>
  </si>
  <si>
    <t>Распределение нагрузки</t>
  </si>
  <si>
    <t>I курс</t>
  </si>
  <si>
    <t>II курс</t>
  </si>
  <si>
    <t>III курс</t>
  </si>
  <si>
    <t>IV курс</t>
  </si>
  <si>
    <t>Лабораторные и практические занятия</t>
  </si>
  <si>
    <t>Консультации</t>
  </si>
  <si>
    <t>Общеобразовательный цикл</t>
  </si>
  <si>
    <t>Самостоятельная учебная работа</t>
  </si>
  <si>
    <t>Во взаимедействии с преподавателем</t>
  </si>
  <si>
    <t>Нагрузка на дисциплины и МДК</t>
  </si>
  <si>
    <t>Всего учебных занятий</t>
  </si>
  <si>
    <t>в том числе по учебным дисциплинам и МДК</t>
  </si>
  <si>
    <t>Курсовые работы (проекты)</t>
  </si>
  <si>
    <t xml:space="preserve">Экзамен </t>
  </si>
  <si>
    <t>ОГСЭ.00</t>
  </si>
  <si>
    <t>Общий гуманитрный и социально-экономический цикл</t>
  </si>
  <si>
    <t>ЕН.00</t>
  </si>
  <si>
    <t>П.00</t>
  </si>
  <si>
    <t>ОП.00</t>
  </si>
  <si>
    <t>ПДП</t>
  </si>
  <si>
    <t>Промежуточная аттестация и консультации</t>
  </si>
  <si>
    <t>Самостоятельная работа</t>
  </si>
  <si>
    <t>Государственная итоговая аттестация</t>
  </si>
  <si>
    <t>Защита дипломного проекта (работы)</t>
  </si>
  <si>
    <t>Государственный экзамен</t>
  </si>
  <si>
    <t>Дисциплн и МДК</t>
  </si>
  <si>
    <t>Учебной практики</t>
  </si>
  <si>
    <t>Производственной практики</t>
  </si>
  <si>
    <t>Преддипломной практики</t>
  </si>
  <si>
    <t>ВСЕГО</t>
  </si>
  <si>
    <t>Количество экзаменов</t>
  </si>
  <si>
    <t>Зачетов</t>
  </si>
  <si>
    <t>1. Программа обучения специальности</t>
  </si>
  <si>
    <t>1.1 Дипломный проект (работа)</t>
  </si>
  <si>
    <t>1.3 Государственные экзамены (при их наличии в том числе в виде демонстрационного экзамена)</t>
  </si>
  <si>
    <t>Наименование учебных циклов, дисциплин, профессиональных модулей, МДК, практик</t>
  </si>
  <si>
    <t>По практике производственной и учебной</t>
  </si>
  <si>
    <t>1 семестр   17  недель</t>
  </si>
  <si>
    <t>О.00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</si>
  <si>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</si>
  <si>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</si>
  <si>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</si>
  <si>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</si>
  <si>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</si>
  <si>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</si>
  <si>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</si>
  <si>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</si>
  <si>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 09</t>
  </si>
  <si>
    <t>ОДБ.10</t>
  </si>
  <si>
    <t>ОДБ.11</t>
  </si>
  <si>
    <t>ОДП. 12</t>
  </si>
  <si>
    <t>ОДП. 13</t>
  </si>
  <si>
    <t>ОДП. 14</t>
  </si>
  <si>
    <t>ОДП.15</t>
  </si>
  <si>
    <t>Формы промежуточной аттестации (семестр)</t>
  </si>
  <si>
    <t>Иностранный язык в профессиональной деятельности</t>
  </si>
  <si>
    <t>ОП. 07</t>
  </si>
  <si>
    <t>Экзамен по модулю</t>
  </si>
  <si>
    <t>УП.02.01</t>
  </si>
  <si>
    <t>ПМ.01  ЭМ</t>
  </si>
  <si>
    <t>ПМ.02 ЭМ</t>
  </si>
  <si>
    <t>ПМ.04 ЭМ</t>
  </si>
  <si>
    <t>Общий объем образовательной нагрузки</t>
  </si>
  <si>
    <t>Демонстрационный экзамен</t>
  </si>
  <si>
    <t>СР</t>
  </si>
  <si>
    <t>ПА и К</t>
  </si>
  <si>
    <t xml:space="preserve">Дифференцированный зачет </t>
  </si>
  <si>
    <t xml:space="preserve">Зачет </t>
  </si>
  <si>
    <t xml:space="preserve">2 семестр 22 недель               </t>
  </si>
  <si>
    <t>Курсовые проекты</t>
  </si>
  <si>
    <t>09.02.07</t>
  </si>
  <si>
    <t>Информационные системы и программирование</t>
  </si>
  <si>
    <t>Программист</t>
  </si>
  <si>
    <t>3 семестр   17 недель</t>
  </si>
  <si>
    <t>Элементы высшей математики</t>
  </si>
  <si>
    <t>Дискретная математика с элементами математической логики</t>
  </si>
  <si>
    <t>Теория вероятности и математическая статистика</t>
  </si>
  <si>
    <t>ОП.12</t>
  </si>
  <si>
    <t>Разработка программных модулей для компьютерных систем</t>
  </si>
  <si>
    <t>МДК.01.04</t>
  </si>
  <si>
    <t>Поддержка и тестирование программных модулей</t>
  </si>
  <si>
    <t xml:space="preserve">Разработка программных модулей </t>
  </si>
  <si>
    <t>Разработка мобильных приложений</t>
  </si>
  <si>
    <t>Системное программирование</t>
  </si>
  <si>
    <t>Осуществление интеграции программных модулей</t>
  </si>
  <si>
    <t>Сопровождение и обслуживание  программного обеспечения компьютерных систем</t>
  </si>
  <si>
    <t>Разработка, администрирование и защита баз данных</t>
  </si>
  <si>
    <t>Технологи разработки и защиты баз данных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</si>
  <si>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</si>
  <si>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</si>
  <si>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</si>
  <si>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</si>
  <si>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 xml:space="preserve"> Экономика отрасли</t>
  </si>
  <si>
    <t>Основы проектирования баз данных</t>
  </si>
  <si>
    <t>Стандартизация, сертификация и техническое документирование</t>
  </si>
  <si>
    <t>Численные методы</t>
  </si>
  <si>
    <t>Компьютерные сети</t>
  </si>
  <si>
    <t>Менеджмент в профессиональной деятельности</t>
  </si>
  <si>
    <t>Технологии разработки программного обеспечения</t>
  </si>
  <si>
    <t>Инструментальные средства разработки программных модулей</t>
  </si>
  <si>
    <t xml:space="preserve"> Математическое моделирование</t>
  </si>
  <si>
    <t>Внедрение и поддержка функционирования компьютерных систем</t>
  </si>
  <si>
    <t>Обеспечение качества функционирования компьютерных систем</t>
  </si>
  <si>
    <t>4 семестр 23 недель</t>
  </si>
  <si>
    <t>5 семестр 16 недель</t>
  </si>
  <si>
    <t>6 семестр  24 недели</t>
  </si>
  <si>
    <t>7 семестр  16 недель</t>
  </si>
  <si>
    <t>8 семестр  13 недель</t>
  </si>
  <si>
    <t>Выполнение дипломного проекта (работы) с "18 "мая 2024г. по "14" июня 2024г. (всего 4 недели)</t>
  </si>
  <si>
    <t>1.2 Выполнение демонстрационного экзамена с "15" июня 2024 г. по "28" июня 2024 г.</t>
  </si>
  <si>
    <t>Защита дипломного проекта (работы) с "15" июня 2024 г. по "28" июня 2024 г. (всего 2 недели)</t>
  </si>
  <si>
    <t>УП.04.01</t>
  </si>
  <si>
    <t>ПМ.11</t>
  </si>
  <si>
    <t>МДК.11.01</t>
  </si>
  <si>
    <t>УП 11.01</t>
  </si>
  <si>
    <t>ПП.11.01</t>
  </si>
  <si>
    <t>ПМ.11 ЭМ</t>
  </si>
  <si>
    <t>Общепрофессиональный цикл</t>
  </si>
  <si>
    <t>УТВЕРЖДАЮ</t>
  </si>
  <si>
    <t>при реализации программы среднего общего образования</t>
  </si>
  <si>
    <t>Кабинет  иностранного языка</t>
  </si>
  <si>
    <t>Кабинет иностранного языка в профессиональной деятельности</t>
  </si>
  <si>
    <t>Кабинет истории</t>
  </si>
  <si>
    <t>Кабинет русского языка и литературы</t>
  </si>
  <si>
    <t>Спортивный зал, тренажерный зал</t>
  </si>
  <si>
    <t>Кабинет безопасности жизнедеятельности</t>
  </si>
  <si>
    <t>Кабинет истории и философии</t>
  </si>
  <si>
    <t>Кабинет химии</t>
  </si>
  <si>
    <t>Кабинет физики</t>
  </si>
  <si>
    <t>Кабинет математических дисциплин</t>
  </si>
  <si>
    <t>Кабинет основ учебно-исследовательской деятельности</t>
  </si>
  <si>
    <t>Кабинет психологии</t>
  </si>
  <si>
    <t xml:space="preserve">Кабинет социально-экономических дисциплин </t>
  </si>
  <si>
    <t>310, 412</t>
  </si>
  <si>
    <t xml:space="preserve">Кабинет метрологии и стандартизации </t>
  </si>
  <si>
    <t>207, 308</t>
  </si>
  <si>
    <t>208, 409</t>
  </si>
  <si>
    <t>Кабинет «Информатики»</t>
  </si>
  <si>
    <t>Актовый зал</t>
  </si>
  <si>
    <t>Читальный зал</t>
  </si>
  <si>
    <t>Стадион широкого профиля с элементами полосы препятствий</t>
  </si>
  <si>
    <t>Лваборатория «Программного обеспечения и сопровождения компьютерных систем»</t>
  </si>
  <si>
    <t>Лаборатория «Вычислительной техники, архитектуры персонального компьютера и периферийных устройств»</t>
  </si>
  <si>
    <t xml:space="preserve">Лаборатория «Программирования и баз данных» </t>
  </si>
  <si>
    <t>Литература</t>
  </si>
  <si>
    <t>ОДП. 11</t>
  </si>
  <si>
    <t>ОДП.14</t>
  </si>
  <si>
    <t>Технология. Индивидуальный проект</t>
  </si>
  <si>
    <t>Разработка программных модулей: разработка 1C-приложений</t>
  </si>
  <si>
    <t>УП.01.03</t>
  </si>
  <si>
    <t>Разработка мобильных приложений (Java)</t>
  </si>
  <si>
    <t>Учебная практика: разработка мобильных приложений (Java)</t>
  </si>
  <si>
    <t>ПП.01</t>
  </si>
  <si>
    <t>Экономика отрасли</t>
  </si>
  <si>
    <t>Математическое моделирование</t>
  </si>
  <si>
    <t>учебные недели</t>
  </si>
  <si>
    <t>УП</t>
  </si>
  <si>
    <t>ПА + ГИА</t>
  </si>
  <si>
    <t>ПП + ПДП</t>
  </si>
  <si>
    <t>2 (36ч)</t>
  </si>
  <si>
    <t>17 (612ч)</t>
  </si>
  <si>
    <t>22 (792ч)</t>
  </si>
  <si>
    <t>19 (684ч)</t>
  </si>
  <si>
    <t>4 (144 ч)</t>
  </si>
  <si>
    <t>1 (36ч)</t>
  </si>
  <si>
    <t>5(180ч)</t>
  </si>
  <si>
    <t>14(504)</t>
  </si>
  <si>
    <t>17(612ч)</t>
  </si>
  <si>
    <t>УП.04</t>
  </si>
  <si>
    <t>ПП.04</t>
  </si>
  <si>
    <t>УП 11</t>
  </si>
  <si>
    <t>ПП.11</t>
  </si>
  <si>
    <t>3(108ч)</t>
  </si>
  <si>
    <t>0,5 (18ч)</t>
  </si>
  <si>
    <t>2 (72ч)</t>
  </si>
  <si>
    <t>11,5 (414)</t>
  </si>
  <si>
    <t>9,5 (342ч)</t>
  </si>
  <si>
    <t>0,5+6=6,5(234ч)</t>
  </si>
  <si>
    <t>2+4=6 (216ч)</t>
  </si>
  <si>
    <t>Разработка программных модулей: разработка desctop-приложений(С#) + web-приложений</t>
  </si>
  <si>
    <t>Учебная практика: разработка desctop-приложений(С#) + web-приложение</t>
  </si>
  <si>
    <t xml:space="preserve">                               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</si>
</sst>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i/>
      <sz val="14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8"/>
      <color rgb="FFFF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16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CCFFCC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1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3" fillId="0" borderId="0"/>
    <xf numFmtId="0" fontId="1" fillId="0" borderId="0"/>
  </cellStyleXfs>
  <cellXfs count="274">
    <xf numFmtId="0" fontId="0" fillId="0" borderId="0" xfId="0"/>
    <xf numFmtId="0" fontId="1" fillId="0" borderId="0" xfId="0" applyFont="1"/>
    <xf numFmtId="0" fontId="5" fillId="0" borderId="0" xfId="2"/>
    <xf numFmtId="0" fontId="5" fillId="4" borderId="0" xfId="2" applyFont="1" applyFill="1" applyBorder="1" applyAlignment="1" applyProtection="1">
      <alignment horizontal="left" vertical="center"/>
      <protection locked="0"/>
    </xf>
    <xf numFmtId="0" fontId="6" fillId="0" borderId="0" xfId="3"/>
    <xf numFmtId="0" fontId="6" fillId="0" borderId="1" xfId="3" applyNumberFormat="1" applyFont="1" applyBorder="1" applyAlignment="1" applyProtection="1">
      <alignment horizontal="center" vertical="center"/>
      <protection locked="0"/>
    </xf>
    <xf numFmtId="0" fontId="6" fillId="4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6" fillId="4" borderId="1" xfId="3" applyNumberFormat="1" applyFont="1" applyFill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horizontal="left" vertical="center"/>
      <protection locked="0"/>
    </xf>
    <xf numFmtId="0" fontId="6" fillId="0" borderId="0" xfId="3" applyFont="1" applyAlignment="1" applyProtection="1">
      <alignment horizontal="left" vertical="top" wrapText="1"/>
      <protection locked="0"/>
    </xf>
    <xf numFmtId="0" fontId="12" fillId="0" borderId="1" xfId="3" applyNumberFormat="1" applyFont="1" applyBorder="1" applyAlignment="1" applyProtection="1">
      <alignment horizontal="center" vertical="center"/>
      <protection locked="0"/>
    </xf>
    <xf numFmtId="0" fontId="7" fillId="0" borderId="1" xfId="3" applyNumberFormat="1" applyFont="1" applyBorder="1" applyAlignment="1" applyProtection="1">
      <alignment horizontal="center" vertical="center"/>
      <protection locked="0"/>
    </xf>
    <xf numFmtId="0" fontId="6" fillId="0" borderId="1" xfId="3" applyNumberFormat="1" applyFont="1" applyBorder="1" applyAlignment="1" applyProtection="1">
      <alignment horizontal="center" vertical="center" textRotation="90"/>
      <protection locked="0"/>
    </xf>
    <xf numFmtId="0" fontId="6" fillId="0" borderId="1" xfId="3" applyNumberFormat="1" applyFont="1" applyBorder="1" applyAlignment="1" applyProtection="1">
      <alignment horizontal="left" vertical="center" textRotation="90"/>
      <protection locked="0"/>
    </xf>
    <xf numFmtId="0" fontId="3" fillId="4" borderId="0" xfId="4" applyFont="1" applyFill="1" applyBorder="1" applyAlignment="1" applyProtection="1">
      <alignment horizontal="center" vertical="center"/>
      <protection locked="0"/>
    </xf>
    <xf numFmtId="0" fontId="18" fillId="4" borderId="0" xfId="4" applyFont="1" applyFill="1" applyBorder="1" applyAlignment="1" applyProtection="1">
      <alignment horizontal="left" vertical="center"/>
      <protection locked="0"/>
    </xf>
    <xf numFmtId="0" fontId="18" fillId="4" borderId="0" xfId="4" applyFont="1" applyFill="1" applyBorder="1" applyAlignment="1" applyProtection="1">
      <alignment horizontal="center" vertical="center"/>
      <protection locked="0"/>
    </xf>
    <xf numFmtId="0" fontId="3" fillId="0" borderId="0" xfId="4"/>
    <xf numFmtId="0" fontId="3" fillId="0" borderId="0" xfId="4" applyBorder="1" applyAlignment="1">
      <alignment vertical="center"/>
    </xf>
    <xf numFmtId="0" fontId="3" fillId="4" borderId="0" xfId="4" applyFont="1" applyFill="1" applyBorder="1" applyAlignment="1" applyProtection="1">
      <alignment horizontal="left" vertical="center"/>
      <protection locked="0"/>
    </xf>
    <xf numFmtId="0" fontId="11" fillId="4" borderId="0" xfId="4" applyFont="1" applyFill="1" applyBorder="1" applyAlignment="1" applyProtection="1">
      <alignment horizontal="left" vertical="center"/>
      <protection locked="0"/>
    </xf>
    <xf numFmtId="0" fontId="29" fillId="4" borderId="0" xfId="4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 shrinkToFit="1"/>
    </xf>
    <xf numFmtId="0" fontId="21" fillId="6" borderId="1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 shrinkToFit="1"/>
    </xf>
    <xf numFmtId="0" fontId="24" fillId="4" borderId="1" xfId="4" applyNumberFormat="1" applyFont="1" applyFill="1" applyBorder="1" applyAlignment="1">
      <alignment horizontal="center" vertical="center"/>
    </xf>
    <xf numFmtId="0" fontId="24" fillId="3" borderId="1" xfId="4" applyNumberFormat="1" applyFont="1" applyFill="1" applyBorder="1" applyAlignment="1" applyProtection="1">
      <alignment horizontal="left" vertical="center" wrapText="1"/>
      <protection locked="0"/>
    </xf>
    <xf numFmtId="0" fontId="21" fillId="4" borderId="1" xfId="4" applyNumberFormat="1" applyFont="1" applyFill="1" applyBorder="1" applyAlignment="1">
      <alignment horizontal="center" vertical="center"/>
    </xf>
    <xf numFmtId="0" fontId="21" fillId="5" borderId="1" xfId="4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22" fillId="6" borderId="1" xfId="0" applyFont="1" applyFill="1" applyBorder="1" applyAlignment="1">
      <alignment horizontal="center" vertical="center" wrapText="1" shrinkToFit="1"/>
    </xf>
    <xf numFmtId="0" fontId="21" fillId="5" borderId="1" xfId="4" applyNumberFormat="1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center" vertical="center" shrinkToFit="1"/>
    </xf>
    <xf numFmtId="0" fontId="21" fillId="7" borderId="1" xfId="0" applyFont="1" applyFill="1" applyBorder="1" applyAlignment="1">
      <alignment horizontal="center" vertical="center" shrinkToFit="1"/>
    </xf>
    <xf numFmtId="0" fontId="24" fillId="5" borderId="1" xfId="4" applyNumberFormat="1" applyFont="1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 applyFill="1"/>
    <xf numFmtId="0" fontId="21" fillId="5" borderId="3" xfId="4" applyNumberFormat="1" applyFont="1" applyFill="1" applyBorder="1" applyAlignment="1" applyProtection="1">
      <alignment horizontal="left" vertical="center" wrapText="1"/>
      <protection locked="0"/>
    </xf>
    <xf numFmtId="0" fontId="21" fillId="7" borderId="3" xfId="0" applyFont="1" applyFill="1" applyBorder="1" applyAlignment="1">
      <alignment horizontal="center" vertical="center" shrinkToFit="1"/>
    </xf>
    <xf numFmtId="0" fontId="21" fillId="6" borderId="3" xfId="0" applyFont="1" applyFill="1" applyBorder="1" applyAlignment="1">
      <alignment horizontal="center" vertical="center" shrinkToFit="1"/>
    </xf>
    <xf numFmtId="0" fontId="24" fillId="4" borderId="2" xfId="4" applyNumberFormat="1" applyFont="1" applyFill="1" applyBorder="1" applyAlignment="1">
      <alignment horizontal="center" vertical="center"/>
    </xf>
    <xf numFmtId="0" fontId="24" fillId="3" borderId="2" xfId="4" applyNumberFormat="1" applyFont="1" applyFill="1" applyBorder="1" applyAlignment="1" applyProtection="1">
      <alignment horizontal="left" vertical="center" wrapText="1"/>
      <protection locked="0"/>
    </xf>
    <xf numFmtId="0" fontId="21" fillId="7" borderId="2" xfId="0" applyFont="1" applyFill="1" applyBorder="1" applyAlignment="1">
      <alignment horizontal="center" vertical="center" shrinkToFit="1"/>
    </xf>
    <xf numFmtId="0" fontId="21" fillId="6" borderId="2" xfId="0" applyFont="1" applyFill="1" applyBorder="1" applyAlignment="1">
      <alignment horizontal="center" vertical="center" shrinkToFit="1"/>
    </xf>
    <xf numFmtId="0" fontId="24" fillId="4" borderId="3" xfId="4" applyNumberFormat="1" applyFont="1" applyFill="1" applyBorder="1" applyAlignment="1">
      <alignment horizontal="center" vertical="center"/>
    </xf>
    <xf numFmtId="0" fontId="24" fillId="3" borderId="3" xfId="4" applyNumberFormat="1" applyFont="1" applyFill="1" applyBorder="1" applyAlignment="1" applyProtection="1">
      <alignment horizontal="left" vertical="center" wrapText="1"/>
      <protection locked="0"/>
    </xf>
    <xf numFmtId="0" fontId="22" fillId="7" borderId="1" xfId="0" applyFont="1" applyFill="1" applyBorder="1" applyAlignment="1">
      <alignment horizontal="center" vertical="center" shrinkToFit="1"/>
    </xf>
    <xf numFmtId="0" fontId="26" fillId="7" borderId="1" xfId="0" applyFont="1" applyFill="1" applyBorder="1" applyAlignment="1">
      <alignment horizontal="center" vertical="center" wrapText="1" shrinkToFit="1"/>
    </xf>
    <xf numFmtId="0" fontId="26" fillId="7" borderId="1" xfId="0" applyFont="1" applyFill="1" applyBorder="1" applyAlignment="1">
      <alignment horizontal="center" vertical="center" shrinkToFit="1"/>
    </xf>
    <xf numFmtId="0" fontId="25" fillId="7" borderId="1" xfId="0" applyFont="1" applyFill="1" applyBorder="1" applyAlignment="1">
      <alignment horizontal="center" vertical="center" shrinkToFit="1"/>
    </xf>
    <xf numFmtId="0" fontId="21" fillId="7" borderId="1" xfId="0" applyFont="1" applyFill="1" applyBorder="1" applyAlignment="1">
      <alignment horizontal="center" vertical="center" shrinkToFit="1"/>
    </xf>
    <xf numFmtId="0" fontId="21" fillId="7" borderId="1" xfId="0" applyFont="1" applyFill="1" applyBorder="1" applyAlignment="1">
      <alignment horizontal="center" vertical="center" shrinkToFit="1"/>
    </xf>
    <xf numFmtId="0" fontId="22" fillId="8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 vertical="center" shrinkToFit="1"/>
    </xf>
    <xf numFmtId="0" fontId="22" fillId="8" borderId="1" xfId="0" applyFont="1" applyFill="1" applyBorder="1" applyAlignment="1">
      <alignment horizontal="center" vertical="center" shrinkToFit="1"/>
    </xf>
    <xf numFmtId="0" fontId="21" fillId="8" borderId="3" xfId="0" applyFont="1" applyFill="1" applyBorder="1" applyAlignment="1">
      <alignment horizontal="center" vertical="center" shrinkToFit="1"/>
    </xf>
    <xf numFmtId="0" fontId="21" fillId="8" borderId="2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0" fillId="8" borderId="0" xfId="0" applyFill="1"/>
    <xf numFmtId="0" fontId="22" fillId="9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 vertical="center" shrinkToFit="1"/>
    </xf>
    <xf numFmtId="0" fontId="22" fillId="9" borderId="1" xfId="0" applyFont="1" applyFill="1" applyBorder="1" applyAlignment="1">
      <alignment horizontal="center" vertical="center" shrinkToFit="1"/>
    </xf>
    <xf numFmtId="0" fontId="21" fillId="9" borderId="3" xfId="0" applyFont="1" applyFill="1" applyBorder="1" applyAlignment="1">
      <alignment horizontal="center" vertical="center" shrinkToFit="1"/>
    </xf>
    <xf numFmtId="0" fontId="21" fillId="9" borderId="2" xfId="0" applyFont="1" applyFill="1" applyBorder="1" applyAlignment="1">
      <alignment horizontal="center" vertical="center" shrinkToFit="1"/>
    </xf>
    <xf numFmtId="0" fontId="21" fillId="9" borderId="1" xfId="0" applyFont="1" applyFill="1" applyBorder="1" applyAlignment="1">
      <alignment horizontal="center" vertical="center" shrinkToFit="1"/>
    </xf>
    <xf numFmtId="0" fontId="0" fillId="9" borderId="0" xfId="0" applyFill="1"/>
    <xf numFmtId="0" fontId="22" fillId="10" borderId="1" xfId="0" applyFont="1" applyFill="1" applyBorder="1" applyAlignment="1">
      <alignment horizontal="center"/>
    </xf>
    <xf numFmtId="0" fontId="21" fillId="10" borderId="1" xfId="0" applyFont="1" applyFill="1" applyBorder="1" applyAlignment="1">
      <alignment horizontal="center" vertical="center" shrinkToFit="1"/>
    </xf>
    <xf numFmtId="0" fontId="0" fillId="10" borderId="0" xfId="0" applyFill="1"/>
    <xf numFmtId="0" fontId="22" fillId="11" borderId="1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 vertical="center" shrinkToFit="1"/>
    </xf>
    <xf numFmtId="0" fontId="22" fillId="11" borderId="1" xfId="0" applyFont="1" applyFill="1" applyBorder="1" applyAlignment="1">
      <alignment horizontal="center" vertical="center" shrinkToFit="1"/>
    </xf>
    <xf numFmtId="0" fontId="21" fillId="11" borderId="3" xfId="0" applyFont="1" applyFill="1" applyBorder="1" applyAlignment="1">
      <alignment horizontal="center" vertical="center" shrinkToFit="1"/>
    </xf>
    <xf numFmtId="0" fontId="21" fillId="11" borderId="2" xfId="0" applyFont="1" applyFill="1" applyBorder="1" applyAlignment="1">
      <alignment horizontal="center" vertical="center" shrinkToFit="1"/>
    </xf>
    <xf numFmtId="0" fontId="21" fillId="11" borderId="1" xfId="0" applyFont="1" applyFill="1" applyBorder="1" applyAlignment="1">
      <alignment horizontal="center" vertical="center" shrinkToFit="1"/>
    </xf>
    <xf numFmtId="0" fontId="0" fillId="11" borderId="0" xfId="0" applyFill="1"/>
    <xf numFmtId="0" fontId="21" fillId="11" borderId="1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21" fillId="9" borderId="1" xfId="0" applyFont="1" applyFill="1" applyBorder="1" applyAlignment="1">
      <alignment horizontal="center" vertical="center" shrinkToFit="1"/>
    </xf>
    <xf numFmtId="0" fontId="21" fillId="7" borderId="1" xfId="0" applyFont="1" applyFill="1" applyBorder="1" applyAlignment="1">
      <alignment horizontal="center" vertical="center" shrinkToFit="1"/>
    </xf>
    <xf numFmtId="0" fontId="3" fillId="0" borderId="0" xfId="0" applyFont="1"/>
    <xf numFmtId="0" fontId="30" fillId="7" borderId="2" xfId="0" applyFont="1" applyFill="1" applyBorder="1" applyAlignment="1">
      <alignment horizontal="center" vertical="center" shrinkToFit="1"/>
    </xf>
    <xf numFmtId="0" fontId="24" fillId="7" borderId="3" xfId="0" applyFont="1" applyFill="1" applyBorder="1" applyAlignment="1">
      <alignment horizontal="center" vertical="center" shrinkToFit="1"/>
    </xf>
    <xf numFmtId="0" fontId="24" fillId="7" borderId="2" xfId="0" applyFont="1" applyFill="1" applyBorder="1" applyAlignment="1">
      <alignment horizontal="center" vertical="center" shrinkToFit="1"/>
    </xf>
    <xf numFmtId="0" fontId="22" fillId="2" borderId="1" xfId="4" applyNumberFormat="1" applyFont="1" applyFill="1" applyBorder="1" applyAlignment="1" applyProtection="1">
      <alignment horizontal="left" vertical="center" wrapText="1"/>
      <protection locked="0"/>
    </xf>
    <xf numFmtId="0" fontId="28" fillId="2" borderId="1" xfId="4" applyNumberFormat="1" applyFont="1" applyFill="1" applyBorder="1" applyAlignment="1" applyProtection="1">
      <alignment horizontal="left" vertical="center" wrapText="1"/>
      <protection locked="0"/>
    </xf>
    <xf numFmtId="0" fontId="28" fillId="2" borderId="1" xfId="4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 shrinkToFit="1"/>
    </xf>
    <xf numFmtId="0" fontId="24" fillId="6" borderId="1" xfId="0" applyFont="1" applyFill="1" applyBorder="1" applyAlignment="1">
      <alignment horizontal="center" vertical="center" shrinkToFit="1"/>
    </xf>
    <xf numFmtId="0" fontId="24" fillId="5" borderId="1" xfId="4" applyNumberFormat="1" applyFont="1" applyFill="1" applyBorder="1" applyAlignment="1" applyProtection="1">
      <alignment horizontal="left" vertical="center" wrapText="1"/>
      <protection locked="0"/>
    </xf>
    <xf numFmtId="0" fontId="24" fillId="8" borderId="1" xfId="0" applyFont="1" applyFill="1" applyBorder="1" applyAlignment="1">
      <alignment horizontal="center" vertical="center" shrinkToFit="1"/>
    </xf>
    <xf numFmtId="0" fontId="24" fillId="9" borderId="1" xfId="0" applyFont="1" applyFill="1" applyBorder="1" applyAlignment="1">
      <alignment horizontal="center" vertical="center" shrinkToFit="1"/>
    </xf>
    <xf numFmtId="0" fontId="24" fillId="11" borderId="1" xfId="0" applyFont="1" applyFill="1" applyBorder="1" applyAlignment="1">
      <alignment horizontal="center" vertical="center" shrinkToFit="1"/>
    </xf>
    <xf numFmtId="0" fontId="2" fillId="0" borderId="0" xfId="0" applyFont="1"/>
    <xf numFmtId="0" fontId="21" fillId="12" borderId="0" xfId="0" applyFont="1" applyFill="1" applyBorder="1" applyAlignment="1">
      <alignment vertical="center" shrinkToFit="1"/>
    </xf>
    <xf numFmtId="0" fontId="21" fillId="12" borderId="0" xfId="0" applyFont="1" applyFill="1" applyBorder="1" applyAlignment="1">
      <alignment horizontal="center" vertical="center" shrinkToFit="1"/>
    </xf>
    <xf numFmtId="0" fontId="0" fillId="12" borderId="0" xfId="0" applyFill="1"/>
    <xf numFmtId="0" fontId="24" fillId="13" borderId="1" xfId="0" applyFont="1" applyFill="1" applyBorder="1" applyAlignment="1">
      <alignment horizontal="center" vertical="center" shrinkToFit="1"/>
    </xf>
    <xf numFmtId="0" fontId="21" fillId="13" borderId="1" xfId="0" applyFont="1" applyFill="1" applyBorder="1" applyAlignment="1">
      <alignment horizontal="center" vertical="center" shrinkToFit="1"/>
    </xf>
    <xf numFmtId="0" fontId="21" fillId="13" borderId="3" xfId="0" applyFont="1" applyFill="1" applyBorder="1" applyAlignment="1">
      <alignment horizontal="center" vertical="center" shrinkToFit="1"/>
    </xf>
    <xf numFmtId="0" fontId="21" fillId="13" borderId="2" xfId="0" applyFont="1" applyFill="1" applyBorder="1" applyAlignment="1">
      <alignment horizontal="center" vertical="center" shrinkToFit="1"/>
    </xf>
    <xf numFmtId="0" fontId="21" fillId="14" borderId="1" xfId="0" applyFont="1" applyFill="1" applyBorder="1" applyAlignment="1">
      <alignment horizontal="center" vertical="center" shrinkToFit="1"/>
    </xf>
    <xf numFmtId="0" fontId="24" fillId="14" borderId="1" xfId="0" applyFont="1" applyFill="1" applyBorder="1" applyAlignment="1">
      <alignment horizontal="center" vertical="center" shrinkToFit="1"/>
    </xf>
    <xf numFmtId="0" fontId="21" fillId="7" borderId="1" xfId="0" applyFont="1" applyFill="1" applyBorder="1" applyAlignment="1">
      <alignment horizontal="center" vertical="center" shrinkToFit="1"/>
    </xf>
    <xf numFmtId="0" fontId="24" fillId="7" borderId="6" xfId="0" applyFont="1" applyFill="1" applyBorder="1" applyAlignment="1">
      <alignment horizontal="center" vertical="center" shrinkToFit="1"/>
    </xf>
    <xf numFmtId="0" fontId="21" fillId="7" borderId="6" xfId="0" applyFont="1" applyFill="1" applyBorder="1" applyAlignment="1">
      <alignment horizontal="center" vertical="center" shrinkToFit="1"/>
    </xf>
    <xf numFmtId="0" fontId="21" fillId="9" borderId="1" xfId="0" applyFont="1" applyFill="1" applyBorder="1" applyAlignment="1">
      <alignment horizontal="center" vertical="center" shrinkToFit="1"/>
    </xf>
    <xf numFmtId="0" fontId="21" fillId="7" borderId="1" xfId="0" applyFont="1" applyFill="1" applyBorder="1" applyAlignment="1">
      <alignment horizontal="center" vertical="center" shrinkToFit="1"/>
    </xf>
    <xf numFmtId="0" fontId="21" fillId="11" borderId="1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24" fillId="4" borderId="6" xfId="4" applyNumberFormat="1" applyFont="1" applyFill="1" applyBorder="1" applyAlignment="1">
      <alignment horizontal="center" vertical="center"/>
    </xf>
    <xf numFmtId="0" fontId="24" fillId="3" borderId="6" xfId="4" applyNumberFormat="1" applyFont="1" applyFill="1" applyBorder="1" applyAlignment="1" applyProtection="1">
      <alignment horizontal="left" vertical="center" wrapText="1"/>
      <protection locked="0"/>
    </xf>
    <xf numFmtId="0" fontId="21" fillId="7" borderId="1" xfId="0" applyFont="1" applyFill="1" applyBorder="1" applyAlignment="1">
      <alignment horizontal="center" vertical="center" shrinkToFit="1"/>
    </xf>
    <xf numFmtId="0" fontId="30" fillId="7" borderId="1" xfId="0" applyFont="1" applyFill="1" applyBorder="1" applyAlignment="1">
      <alignment horizontal="center" vertical="center" shrinkToFit="1"/>
    </xf>
    <xf numFmtId="0" fontId="24" fillId="15" borderId="3" xfId="4" applyNumberFormat="1" applyFont="1" applyFill="1" applyBorder="1" applyAlignment="1">
      <alignment horizontal="center" vertical="center"/>
    </xf>
    <xf numFmtId="0" fontId="24" fillId="15" borderId="1" xfId="4" applyNumberFormat="1" applyFont="1" applyFill="1" applyBorder="1" applyAlignment="1">
      <alignment horizontal="center" vertical="center"/>
    </xf>
    <xf numFmtId="0" fontId="21" fillId="15" borderId="3" xfId="4" applyNumberFormat="1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 shrinkToFit="1"/>
    </xf>
    <xf numFmtId="0" fontId="21" fillId="14" borderId="3" xfId="0" applyFont="1" applyFill="1" applyBorder="1" applyAlignment="1">
      <alignment horizontal="center" vertical="center" shrinkToFit="1"/>
    </xf>
    <xf numFmtId="0" fontId="19" fillId="4" borderId="0" xfId="4" applyFont="1" applyFill="1" applyBorder="1" applyAlignment="1" applyProtection="1">
      <alignment horizontal="left" vertical="center"/>
      <protection locked="0"/>
    </xf>
    <xf numFmtId="0" fontId="34" fillId="2" borderId="1" xfId="2" applyFont="1" applyFill="1" applyBorder="1" applyAlignment="1">
      <alignment horizontal="center" vertical="center"/>
    </xf>
    <xf numFmtId="0" fontId="34" fillId="2" borderId="1" xfId="2" applyFont="1" applyFill="1" applyBorder="1" applyAlignment="1" applyProtection="1">
      <alignment horizontal="left" vertical="center" wrapText="1"/>
      <protection locked="0"/>
    </xf>
    <xf numFmtId="0" fontId="34" fillId="3" borderId="1" xfId="2" applyFont="1" applyFill="1" applyBorder="1" applyAlignment="1" applyProtection="1">
      <alignment horizontal="left" vertical="center" wrapText="1"/>
      <protection locked="0"/>
    </xf>
    <xf numFmtId="0" fontId="23" fillId="4" borderId="1" xfId="2" applyFont="1" applyFill="1" applyBorder="1" applyAlignment="1" applyProtection="1">
      <alignment horizontal="center" vertical="center"/>
      <protection locked="0"/>
    </xf>
    <xf numFmtId="0" fontId="21" fillId="11" borderId="1" xfId="0" applyFont="1" applyFill="1" applyBorder="1" applyAlignment="1">
      <alignment horizontal="center" vertical="center" shrinkToFit="1"/>
    </xf>
    <xf numFmtId="0" fontId="21" fillId="13" borderId="2" xfId="0" applyFont="1" applyFill="1" applyBorder="1" applyAlignment="1">
      <alignment horizontal="center" vertical="center" shrinkToFit="1"/>
    </xf>
    <xf numFmtId="0" fontId="21" fillId="13" borderId="3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21" fillId="9" borderId="1" xfId="0" applyFont="1" applyFill="1" applyBorder="1" applyAlignment="1">
      <alignment horizontal="center" vertical="center" shrinkToFit="1"/>
    </xf>
    <xf numFmtId="0" fontId="21" fillId="7" borderId="1" xfId="0" applyFont="1" applyFill="1" applyBorder="1" applyAlignment="1">
      <alignment horizontal="center" vertical="center" shrinkToFit="1"/>
    </xf>
    <xf numFmtId="0" fontId="22" fillId="8" borderId="1" xfId="0" applyFont="1" applyFill="1" applyBorder="1" applyAlignment="1">
      <alignment horizontal="center"/>
    </xf>
    <xf numFmtId="0" fontId="22" fillId="10" borderId="1" xfId="0" applyFont="1" applyFill="1" applyBorder="1" applyAlignment="1">
      <alignment horizontal="center"/>
    </xf>
    <xf numFmtId="0" fontId="21" fillId="4" borderId="1" xfId="5" applyFont="1" applyFill="1" applyBorder="1" applyAlignment="1">
      <alignment horizontal="center" vertical="center"/>
    </xf>
    <xf numFmtId="0" fontId="21" fillId="5" borderId="1" xfId="5" applyFont="1" applyFill="1" applyBorder="1" applyAlignment="1" applyProtection="1">
      <alignment horizontal="left" vertical="center" wrapText="1"/>
      <protection locked="0"/>
    </xf>
    <xf numFmtId="0" fontId="24" fillId="4" borderId="1" xfId="5" applyFont="1" applyFill="1" applyBorder="1" applyAlignment="1">
      <alignment horizontal="center" vertical="center"/>
    </xf>
    <xf numFmtId="0" fontId="24" fillId="3" borderId="1" xfId="5" applyFont="1" applyFill="1" applyBorder="1" applyAlignment="1" applyProtection="1">
      <alignment horizontal="left" vertical="center" wrapText="1"/>
      <protection locked="0"/>
    </xf>
    <xf numFmtId="0" fontId="22" fillId="8" borderId="1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 vertical="center" shrinkToFit="1"/>
    </xf>
    <xf numFmtId="0" fontId="21" fillId="13" borderId="2" xfId="0" applyFont="1" applyFill="1" applyBorder="1" applyAlignment="1">
      <alignment horizontal="center" vertical="center" shrinkToFit="1"/>
    </xf>
    <xf numFmtId="0" fontId="21" fillId="9" borderId="1" xfId="0" applyFont="1" applyFill="1" applyBorder="1" applyAlignment="1">
      <alignment horizontal="center" vertical="center" shrinkToFit="1"/>
    </xf>
    <xf numFmtId="0" fontId="21" fillId="14" borderId="2" xfId="0" applyFont="1" applyFill="1" applyBorder="1" applyAlignment="1">
      <alignment horizontal="center" vertical="center" shrinkToFit="1"/>
    </xf>
    <xf numFmtId="0" fontId="22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shrinkToFit="1"/>
    </xf>
    <xf numFmtId="0" fontId="22" fillId="9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1" fillId="2" borderId="1" xfId="5" applyNumberFormat="1" applyFont="1" applyFill="1" applyBorder="1" applyAlignment="1" applyProtection="1">
      <alignment horizontal="center" vertical="center"/>
      <protection locked="0"/>
    </xf>
    <xf numFmtId="0" fontId="2" fillId="2" borderId="1" xfId="5" applyNumberFormat="1" applyFont="1" applyFill="1" applyBorder="1" applyAlignment="1" applyProtection="1">
      <alignment horizontal="center" vertical="center"/>
      <protection locked="0"/>
    </xf>
    <xf numFmtId="0" fontId="24" fillId="6" borderId="3" xfId="0" applyFont="1" applyFill="1" applyBorder="1" applyAlignment="1">
      <alignment horizontal="center" vertical="center" shrinkToFit="1"/>
    </xf>
    <xf numFmtId="0" fontId="24" fillId="5" borderId="3" xfId="4" applyNumberFormat="1" applyFont="1" applyFill="1" applyBorder="1" applyAlignment="1" applyProtection="1">
      <alignment horizontal="left" vertical="center" wrapText="1"/>
      <protection locked="0"/>
    </xf>
    <xf numFmtId="0" fontId="24" fillId="13" borderId="3" xfId="0" applyFont="1" applyFill="1" applyBorder="1" applyAlignment="1">
      <alignment horizontal="center" vertical="center" shrinkToFit="1"/>
    </xf>
    <xf numFmtId="0" fontId="24" fillId="8" borderId="3" xfId="0" applyFont="1" applyFill="1" applyBorder="1" applyAlignment="1">
      <alignment horizontal="center" vertical="center" shrinkToFit="1"/>
    </xf>
    <xf numFmtId="0" fontId="24" fillId="11" borderId="3" xfId="0" applyFont="1" applyFill="1" applyBorder="1" applyAlignment="1">
      <alignment horizontal="center" vertical="center" shrinkToFit="1"/>
    </xf>
    <xf numFmtId="0" fontId="24" fillId="9" borderId="3" xfId="0" applyFont="1" applyFill="1" applyBorder="1" applyAlignment="1">
      <alignment horizontal="center" vertical="center" shrinkToFit="1"/>
    </xf>
    <xf numFmtId="14" fontId="14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4" applyFont="1" applyFill="1" applyBorder="1" applyAlignment="1" applyProtection="1">
      <alignment horizontal="center" vertical="center" wrapText="1"/>
      <protection locked="0"/>
    </xf>
    <xf numFmtId="0" fontId="8" fillId="4" borderId="1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4"/>
    <xf numFmtId="0" fontId="31" fillId="4" borderId="0" xfId="4" applyFont="1" applyFill="1" applyBorder="1" applyAlignment="1" applyProtection="1">
      <alignment horizontal="center" vertical="center"/>
      <protection locked="0"/>
    </xf>
    <xf numFmtId="0" fontId="19" fillId="4" borderId="0" xfId="4" applyFont="1" applyFill="1" applyBorder="1" applyAlignment="1" applyProtection="1">
      <alignment horizontal="right" vertical="center"/>
      <protection locked="0"/>
    </xf>
    <xf numFmtId="0" fontId="3" fillId="0" borderId="0" xfId="4" applyAlignment="1">
      <alignment horizontal="right" vertical="center"/>
    </xf>
    <xf numFmtId="0" fontId="3" fillId="4" borderId="0" xfId="4" applyFont="1" applyFill="1" applyBorder="1" applyAlignment="1" applyProtection="1">
      <alignment horizontal="center" vertical="center"/>
      <protection locked="0"/>
    </xf>
    <xf numFmtId="0" fontId="3" fillId="0" borderId="0" xfId="4" applyBorder="1" applyAlignment="1">
      <alignment vertical="center"/>
    </xf>
    <xf numFmtId="0" fontId="19" fillId="4" borderId="11" xfId="4" applyFont="1" applyFill="1" applyBorder="1" applyAlignment="1" applyProtection="1">
      <alignment horizontal="right" vertical="center"/>
      <protection locked="0"/>
    </xf>
    <xf numFmtId="0" fontId="3" fillId="0" borderId="11" xfId="4" applyBorder="1" applyAlignment="1">
      <alignment vertical="center"/>
    </xf>
    <xf numFmtId="14" fontId="20" fillId="4" borderId="0" xfId="4" applyNumberFormat="1" applyFont="1" applyFill="1" applyBorder="1" applyAlignment="1" applyProtection="1">
      <alignment horizontal="center" vertical="top" wrapText="1"/>
      <protection locked="0"/>
    </xf>
    <xf numFmtId="0" fontId="20" fillId="4" borderId="0" xfId="4" applyFont="1" applyFill="1" applyBorder="1" applyAlignment="1" applyProtection="1">
      <alignment horizontal="center" vertical="top" wrapText="1"/>
      <protection locked="0"/>
    </xf>
    <xf numFmtId="0" fontId="15" fillId="4" borderId="0" xfId="4" applyFont="1" applyFill="1" applyBorder="1" applyAlignment="1" applyProtection="1">
      <alignment horizontal="center"/>
      <protection locked="0"/>
    </xf>
    <xf numFmtId="0" fontId="14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4" applyFont="1" applyFill="1" applyBorder="1" applyAlignment="1" applyProtection="1">
      <alignment horizontal="center" vertical="top"/>
      <protection locked="0"/>
    </xf>
    <xf numFmtId="0" fontId="11" fillId="4" borderId="0" xfId="4" applyFont="1" applyFill="1" applyBorder="1" applyAlignment="1" applyProtection="1">
      <alignment horizontal="left" vertical="center"/>
      <protection locked="0"/>
    </xf>
    <xf numFmtId="0" fontId="14" fillId="4" borderId="11" xfId="4" applyNumberFormat="1" applyFont="1" applyFill="1" applyBorder="1" applyAlignment="1" applyProtection="1">
      <alignment horizontal="left" vertical="center"/>
      <protection locked="0"/>
    </xf>
    <xf numFmtId="0" fontId="16" fillId="4" borderId="0" xfId="4" applyFont="1" applyFill="1" applyBorder="1" applyAlignment="1" applyProtection="1">
      <alignment horizontal="center" vertical="top"/>
      <protection locked="0"/>
    </xf>
    <xf numFmtId="0" fontId="11" fillId="4" borderId="0" xfId="4" applyFont="1" applyFill="1" applyBorder="1" applyAlignment="1" applyProtection="1">
      <alignment horizontal="center" vertical="center"/>
      <protection locked="0"/>
    </xf>
    <xf numFmtId="49" fontId="14" fillId="4" borderId="11" xfId="4" applyNumberFormat="1" applyFont="1" applyFill="1" applyBorder="1" applyAlignment="1" applyProtection="1">
      <alignment horizontal="left" vertical="center"/>
      <protection locked="0"/>
    </xf>
    <xf numFmtId="0" fontId="16" fillId="4" borderId="0" xfId="4" applyFont="1" applyFill="1" applyBorder="1" applyAlignment="1" applyProtection="1">
      <alignment horizontal="left" vertical="top"/>
      <protection locked="0"/>
    </xf>
    <xf numFmtId="0" fontId="14" fillId="4" borderId="11" xfId="4" applyNumberFormat="1" applyFont="1" applyFill="1" applyBorder="1" applyAlignment="1" applyProtection="1">
      <alignment horizontal="left" vertical="center" wrapText="1"/>
      <protection locked="0"/>
    </xf>
    <xf numFmtId="0" fontId="17" fillId="4" borderId="0" xfId="4" applyFont="1" applyFill="1" applyBorder="1" applyAlignment="1" applyProtection="1">
      <alignment horizontal="right" vertical="center"/>
      <protection locked="0"/>
    </xf>
    <xf numFmtId="14" fontId="33" fillId="4" borderId="11" xfId="4" applyNumberFormat="1" applyFont="1" applyFill="1" applyBorder="1" applyAlignment="1" applyProtection="1">
      <alignment horizontal="center" vertical="center"/>
      <protection locked="0"/>
    </xf>
    <xf numFmtId="0" fontId="33" fillId="4" borderId="11" xfId="4" applyNumberFormat="1" applyFont="1" applyFill="1" applyBorder="1" applyAlignment="1" applyProtection="1">
      <alignment horizontal="center" vertical="center"/>
      <protection locked="0"/>
    </xf>
    <xf numFmtId="0" fontId="32" fillId="4" borderId="0" xfId="4" applyFont="1" applyFill="1" applyBorder="1" applyAlignment="1" applyProtection="1">
      <alignment horizontal="right" vertical="center"/>
      <protection locked="0"/>
    </xf>
    <xf numFmtId="0" fontId="9" fillId="2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left" vertical="center"/>
      <protection locked="0"/>
    </xf>
    <xf numFmtId="0" fontId="6" fillId="0" borderId="1" xfId="3" applyNumberFormat="1" applyFont="1" applyBorder="1" applyAlignment="1" applyProtection="1">
      <alignment horizontal="center" vertical="center"/>
      <protection locked="0"/>
    </xf>
    <xf numFmtId="0" fontId="6" fillId="0" borderId="2" xfId="3" applyNumberFormat="1" applyFont="1" applyBorder="1" applyAlignment="1" applyProtection="1">
      <alignment horizontal="center" vertical="center" textRotation="90"/>
      <protection locked="0"/>
    </xf>
    <xf numFmtId="0" fontId="6" fillId="0" borderId="3" xfId="3" applyNumberFormat="1" applyFont="1" applyBorder="1" applyAlignment="1" applyProtection="1">
      <alignment horizontal="center" vertical="center" textRotation="90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7" fillId="4" borderId="1" xfId="3" applyNumberFormat="1" applyFont="1" applyFill="1" applyBorder="1" applyAlignment="1" applyProtection="1">
      <alignment horizontal="center" vertical="center"/>
      <protection locked="0"/>
    </xf>
    <xf numFmtId="0" fontId="35" fillId="2" borderId="1" xfId="3" applyNumberFormat="1" applyFont="1" applyFill="1" applyBorder="1" applyAlignment="1" applyProtection="1">
      <alignment horizontal="center" vertical="center"/>
      <protection locked="0"/>
    </xf>
    <xf numFmtId="0" fontId="10" fillId="2" borderId="1" xfId="3" applyNumberFormat="1" applyFont="1" applyFill="1" applyBorder="1" applyAlignment="1" applyProtection="1">
      <alignment horizontal="center" vertical="center"/>
      <protection locked="0"/>
    </xf>
    <xf numFmtId="0" fontId="6" fillId="2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Alignment="1" applyProtection="1">
      <alignment horizontal="left" vertical="center"/>
      <protection locked="0"/>
    </xf>
    <xf numFmtId="0" fontId="6" fillId="0" borderId="0" xfId="3" applyFont="1" applyAlignment="1" applyProtection="1">
      <alignment horizontal="left" vertical="top" wrapText="1"/>
      <protection locked="0"/>
    </xf>
    <xf numFmtId="0" fontId="11" fillId="0" borderId="0" xfId="3" applyFont="1" applyAlignment="1" applyProtection="1">
      <alignment horizontal="left" vertical="top"/>
      <protection locked="0"/>
    </xf>
    <xf numFmtId="0" fontId="6" fillId="0" borderId="1" xfId="3" applyNumberFormat="1" applyFont="1" applyBorder="1" applyAlignment="1" applyProtection="1">
      <alignment horizontal="center" vertical="center" wrapText="1"/>
      <protection locked="0"/>
    </xf>
    <xf numFmtId="0" fontId="6" fillId="0" borderId="0" xfId="3"/>
    <xf numFmtId="0" fontId="6" fillId="0" borderId="1" xfId="3" applyNumberFormat="1" applyFont="1" applyBorder="1" applyAlignment="1" applyProtection="1">
      <alignment horizontal="left" vertical="center"/>
      <protection locked="0"/>
    </xf>
    <xf numFmtId="0" fontId="8" fillId="0" borderId="0" xfId="3" applyFont="1" applyAlignment="1" applyProtection="1">
      <alignment horizontal="left" vertical="top"/>
      <protection locked="0"/>
    </xf>
    <xf numFmtId="0" fontId="2" fillId="2" borderId="1" xfId="3" applyNumberFormat="1" applyFont="1" applyFill="1" applyBorder="1" applyAlignment="1" applyProtection="1">
      <alignment horizontal="center" vertical="center"/>
      <protection locked="0"/>
    </xf>
    <xf numFmtId="0" fontId="13" fillId="0" borderId="1" xfId="3" applyNumberFormat="1" applyFont="1" applyBorder="1" applyAlignment="1" applyProtection="1">
      <alignment horizontal="center" vertical="center"/>
      <protection locked="0"/>
    </xf>
    <xf numFmtId="0" fontId="29" fillId="2" borderId="1" xfId="3" applyNumberFormat="1" applyFont="1" applyFill="1" applyBorder="1" applyAlignment="1" applyProtection="1">
      <alignment horizontal="center" vertical="center"/>
      <protection locked="0"/>
    </xf>
    <xf numFmtId="0" fontId="27" fillId="2" borderId="1" xfId="3" applyNumberFormat="1" applyFont="1" applyFill="1" applyBorder="1" applyAlignment="1" applyProtection="1">
      <alignment horizontal="center" vertical="center"/>
      <protection locked="0"/>
    </xf>
    <xf numFmtId="0" fontId="7" fillId="2" borderId="1" xfId="3" applyNumberFormat="1" applyFont="1" applyFill="1" applyBorder="1" applyAlignment="1" applyProtection="1">
      <alignment horizontal="center" vertical="center"/>
      <protection locked="0"/>
    </xf>
    <xf numFmtId="0" fontId="27" fillId="2" borderId="9" xfId="3" applyNumberFormat="1" applyFont="1" applyFill="1" applyBorder="1" applyAlignment="1" applyProtection="1">
      <alignment horizontal="center" vertical="center"/>
      <protection locked="0"/>
    </xf>
    <xf numFmtId="0" fontId="27" fillId="2" borderId="8" xfId="3" applyNumberFormat="1" applyFont="1" applyFill="1" applyBorder="1" applyAlignment="1" applyProtection="1">
      <alignment horizontal="center" vertical="center"/>
      <protection locked="0"/>
    </xf>
    <xf numFmtId="0" fontId="27" fillId="2" borderId="7" xfId="3" applyNumberFormat="1" applyFont="1" applyFill="1" applyBorder="1" applyAlignment="1" applyProtection="1">
      <alignment horizontal="center" vertical="center"/>
      <protection locked="0"/>
    </xf>
    <xf numFmtId="0" fontId="13" fillId="0" borderId="9" xfId="3" applyNumberFormat="1" applyFont="1" applyBorder="1" applyAlignment="1" applyProtection="1">
      <alignment horizontal="center" vertical="center"/>
      <protection locked="0"/>
    </xf>
    <xf numFmtId="0" fontId="13" fillId="0" borderId="8" xfId="3" applyNumberFormat="1" applyFont="1" applyBorder="1" applyAlignment="1" applyProtection="1">
      <alignment horizontal="center" vertical="center"/>
      <protection locked="0"/>
    </xf>
    <xf numFmtId="0" fontId="13" fillId="0" borderId="7" xfId="3" applyNumberFormat="1" applyFont="1" applyBorder="1" applyAlignment="1" applyProtection="1">
      <alignment horizontal="center" vertical="center"/>
      <protection locked="0"/>
    </xf>
    <xf numFmtId="0" fontId="2" fillId="2" borderId="9" xfId="3" applyNumberFormat="1" applyFont="1" applyFill="1" applyBorder="1" applyAlignment="1" applyProtection="1">
      <alignment horizontal="center" vertical="center"/>
      <protection locked="0"/>
    </xf>
    <xf numFmtId="0" fontId="2" fillId="2" borderId="8" xfId="3" applyNumberFormat="1" applyFont="1" applyFill="1" applyBorder="1" applyAlignment="1" applyProtection="1">
      <alignment horizontal="center" vertical="center"/>
      <protection locked="0"/>
    </xf>
    <xf numFmtId="0" fontId="2" fillId="2" borderId="7" xfId="3" applyNumberFormat="1" applyFont="1" applyFill="1" applyBorder="1" applyAlignment="1" applyProtection="1">
      <alignment horizontal="center" vertical="center"/>
      <protection locked="0"/>
    </xf>
    <xf numFmtId="0" fontId="21" fillId="11" borderId="1" xfId="0" applyFont="1" applyFill="1" applyBorder="1" applyAlignment="1">
      <alignment horizontal="center" vertical="center" shrinkToFit="1"/>
    </xf>
    <xf numFmtId="0" fontId="21" fillId="7" borderId="11" xfId="0" applyFont="1" applyFill="1" applyBorder="1" applyAlignment="1">
      <alignment horizontal="center" vertical="top" wrapText="1" shrinkToFit="1"/>
    </xf>
    <xf numFmtId="0" fontId="21" fillId="7" borderId="12" xfId="0" applyFont="1" applyFill="1" applyBorder="1" applyAlignment="1">
      <alignment horizontal="center" vertical="top" wrapText="1" shrinkToFit="1"/>
    </xf>
    <xf numFmtId="0" fontId="21" fillId="13" borderId="2" xfId="0" applyFont="1" applyFill="1" applyBorder="1" applyAlignment="1">
      <alignment horizontal="center" vertical="center" shrinkToFit="1"/>
    </xf>
    <xf numFmtId="0" fontId="21" fillId="13" borderId="6" xfId="0" applyFont="1" applyFill="1" applyBorder="1" applyAlignment="1">
      <alignment horizontal="center" vertical="center" shrinkToFit="1"/>
    </xf>
    <xf numFmtId="0" fontId="21" fillId="13" borderId="3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21" fillId="9" borderId="1" xfId="0" applyFont="1" applyFill="1" applyBorder="1" applyAlignment="1">
      <alignment horizontal="center" vertical="center" shrinkToFit="1"/>
    </xf>
    <xf numFmtId="0" fontId="21" fillId="7" borderId="0" xfId="0" applyFont="1" applyFill="1" applyBorder="1" applyAlignment="1">
      <alignment horizontal="left" vertical="top" wrapText="1" shrinkToFit="1"/>
    </xf>
    <xf numFmtId="0" fontId="21" fillId="6" borderId="1" xfId="0" applyFont="1" applyFill="1" applyBorder="1" applyAlignment="1">
      <alignment horizontal="left" vertical="top" shrinkToFit="1"/>
    </xf>
    <xf numFmtId="0" fontId="21" fillId="7" borderId="1" xfId="0" applyFont="1" applyFill="1" applyBorder="1" applyAlignment="1">
      <alignment horizontal="center" vertical="center" shrinkToFit="1"/>
    </xf>
    <xf numFmtId="0" fontId="21" fillId="7" borderId="5" xfId="0" applyFont="1" applyFill="1" applyBorder="1" applyAlignment="1">
      <alignment horizontal="left" vertical="top" wrapText="1" shrinkToFit="1"/>
    </xf>
    <xf numFmtId="0" fontId="0" fillId="7" borderId="0" xfId="0" applyFill="1"/>
    <xf numFmtId="0" fontId="0" fillId="7" borderId="0" xfId="0" applyFill="1" applyBorder="1"/>
    <xf numFmtId="0" fontId="0" fillId="7" borderId="5" xfId="0" applyFill="1" applyBorder="1"/>
    <xf numFmtId="0" fontId="21" fillId="6" borderId="9" xfId="0" applyFont="1" applyFill="1" applyBorder="1" applyAlignment="1">
      <alignment horizontal="left" vertical="top" wrapText="1" shrinkToFit="1"/>
    </xf>
    <xf numFmtId="0" fontId="21" fillId="6" borderId="7" xfId="0" applyFont="1" applyFill="1" applyBorder="1" applyAlignment="1">
      <alignment horizontal="left" vertical="top" wrapText="1" shrinkToFit="1"/>
    </xf>
    <xf numFmtId="0" fontId="22" fillId="0" borderId="9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2" fillId="0" borderId="1" xfId="0" applyFont="1" applyBorder="1" applyAlignment="1">
      <alignment horizontal="center" textRotation="90" wrapText="1"/>
    </xf>
    <xf numFmtId="0" fontId="22" fillId="0" borderId="1" xfId="0" applyFont="1" applyBorder="1" applyAlignment="1">
      <alignment horizontal="center" textRotation="90"/>
    </xf>
    <xf numFmtId="0" fontId="22" fillId="6" borderId="9" xfId="0" applyFont="1" applyFill="1" applyBorder="1" applyAlignment="1">
      <alignment horizontal="left" vertical="center" shrinkToFit="1"/>
    </xf>
    <xf numFmtId="0" fontId="22" fillId="6" borderId="7" xfId="0" applyFont="1" applyFill="1" applyBorder="1" applyAlignment="1">
      <alignment horizontal="left" vertical="center" shrinkToFit="1"/>
    </xf>
    <xf numFmtId="0" fontId="22" fillId="7" borderId="4" xfId="0" applyFont="1" applyFill="1" applyBorder="1" applyAlignment="1">
      <alignment horizontal="left" vertical="top" shrinkToFit="1"/>
    </xf>
    <xf numFmtId="0" fontId="22" fillId="7" borderId="10" xfId="0" applyFont="1" applyFill="1" applyBorder="1" applyAlignment="1">
      <alignment horizontal="left" vertical="top" shrinkToFit="1"/>
    </xf>
    <xf numFmtId="0" fontId="22" fillId="7" borderId="5" xfId="0" applyFont="1" applyFill="1" applyBorder="1" applyAlignment="1">
      <alignment horizontal="left" vertical="top" shrinkToFit="1"/>
    </xf>
    <xf numFmtId="0" fontId="22" fillId="7" borderId="0" xfId="0" applyFont="1" applyFill="1" applyBorder="1" applyAlignment="1">
      <alignment horizontal="left" vertical="top" shrinkToFit="1"/>
    </xf>
    <xf numFmtId="0" fontId="22" fillId="6" borderId="1" xfId="0" applyFont="1" applyFill="1" applyBorder="1" applyAlignment="1">
      <alignment horizontal="center" textRotation="90" shrinkToFit="1"/>
    </xf>
    <xf numFmtId="0" fontId="21" fillId="6" borderId="1" xfId="0" applyFont="1" applyFill="1" applyBorder="1" applyAlignment="1">
      <alignment horizontal="left" vertical="top" wrapText="1" shrinkToFit="1"/>
    </xf>
    <xf numFmtId="0" fontId="22" fillId="7" borderId="5" xfId="0" applyFont="1" applyFill="1" applyBorder="1" applyAlignment="1">
      <alignment horizontal="left" vertical="center" shrinkToFit="1"/>
    </xf>
    <xf numFmtId="0" fontId="21" fillId="7" borderId="5" xfId="0" applyFont="1" applyFill="1" applyBorder="1" applyAlignment="1">
      <alignment horizontal="left" vertical="center" shrinkToFit="1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wrapText="1"/>
    </xf>
    <xf numFmtId="0" fontId="22" fillId="10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textRotation="90" wrapText="1"/>
    </xf>
    <xf numFmtId="0" fontId="22" fillId="0" borderId="6" xfId="0" applyFont="1" applyBorder="1" applyAlignment="1">
      <alignment horizontal="center" textRotation="90" wrapText="1"/>
    </xf>
    <xf numFmtId="0" fontId="22" fillId="0" borderId="3" xfId="0" applyFont="1" applyBorder="1" applyAlignment="1">
      <alignment horizontal="center" textRotation="90" wrapText="1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wrapText="1"/>
    </xf>
    <xf numFmtId="0" fontId="23" fillId="0" borderId="2" xfId="0" applyFont="1" applyBorder="1" applyAlignment="1">
      <alignment horizontal="center" textRotation="90" wrapText="1"/>
    </xf>
    <xf numFmtId="0" fontId="23" fillId="0" borderId="6" xfId="0" applyFont="1" applyBorder="1" applyAlignment="1">
      <alignment horizontal="center" textRotation="90" wrapText="1"/>
    </xf>
    <xf numFmtId="0" fontId="23" fillId="0" borderId="3" xfId="0" applyFont="1" applyBorder="1" applyAlignment="1">
      <alignment horizontal="center" textRotation="90" wrapText="1"/>
    </xf>
    <xf numFmtId="0" fontId="22" fillId="11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center" vertical="top" wrapText="1"/>
    </xf>
    <xf numFmtId="0" fontId="22" fillId="9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top" wrapText="1"/>
    </xf>
    <xf numFmtId="0" fontId="34" fillId="2" borderId="2" xfId="2" applyFont="1" applyFill="1" applyBorder="1" applyAlignment="1">
      <alignment horizontal="center" vertical="center"/>
    </xf>
    <xf numFmtId="0" fontId="34" fillId="2" borderId="3" xfId="2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4 2" xfId="4"/>
    <cellStyle name="Обычный 4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K37"/>
  <sheetViews>
    <sheetView showGridLines="0" view="pageBreakPreview" topLeftCell="A4" zoomScaleNormal="100" zoomScaleSheetLayoutView="100" workbookViewId="0">
      <selection activeCell="BM14" sqref="BM14"/>
    </sheetView>
  </sheetViews>
  <sheetFormatPr defaultColWidth="14.6640625" defaultRowHeight="13.5" customHeight="1" x14ac:dyDescent="0.15"/>
  <cols>
    <col min="1" max="1" width="6.5" style="18" customWidth="1"/>
    <col min="2" max="12" width="3.33203125" style="18" customWidth="1"/>
    <col min="13" max="13" width="3.83203125" style="18" customWidth="1"/>
    <col min="14" max="62" width="3.33203125" style="18" customWidth="1"/>
    <col min="63" max="63" width="3" style="18" customWidth="1"/>
    <col min="64" max="16384" width="14.6640625" style="18"/>
  </cols>
  <sheetData>
    <row r="1" spans="1:63" ht="33.75" customHeight="1" x14ac:dyDescent="0.15">
      <c r="A1" s="164" t="s">
        <v>358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/>
      <c r="BB1" s="120"/>
      <c r="BC1" s="17"/>
      <c r="BD1" s="16"/>
      <c r="BE1" s="16"/>
      <c r="BF1" s="17"/>
      <c r="BG1" s="16"/>
      <c r="BH1" s="16"/>
      <c r="BI1" s="17"/>
      <c r="BJ1" s="16"/>
      <c r="BK1" s="16"/>
    </row>
    <row r="2" spans="1:63" ht="22.5" customHeight="1" x14ac:dyDescent="0.15">
      <c r="A2" s="165" t="s">
        <v>227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  <c r="M2" s="166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67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</row>
    <row r="3" spans="1:63" ht="24" customHeight="1" x14ac:dyDescent="0.15">
      <c r="A3" s="169" t="s">
        <v>207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0"/>
      <c r="M3" s="170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7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</row>
    <row r="4" spans="1:63" ht="24" customHeight="1" x14ac:dyDescent="0.15">
      <c r="A4" s="171" t="s">
        <v>421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67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</row>
    <row r="5" spans="1:63" ht="24" customHeight="1" x14ac:dyDescent="0.1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67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</row>
    <row r="6" spans="1:63" ht="24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67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</row>
    <row r="7" spans="1:63" ht="24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ht="15" customHeight="1" x14ac:dyDescent="0.1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5"/>
      <c r="N8" s="15"/>
      <c r="O8" s="173" t="s">
        <v>208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20"/>
    </row>
    <row r="9" spans="1:63" ht="15" customHeight="1" x14ac:dyDescent="0.1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5"/>
      <c r="N9" s="15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20"/>
    </row>
    <row r="10" spans="1:63" ht="11.25" customHeight="1" x14ac:dyDescent="0.1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5"/>
      <c r="N10" s="15"/>
      <c r="O10" s="175" t="s">
        <v>228</v>
      </c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20"/>
    </row>
    <row r="11" spans="1:63" ht="11.25" customHeight="1" x14ac:dyDescent="0.1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5"/>
      <c r="N11" s="1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20"/>
    </row>
    <row r="12" spans="1:63" ht="12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20"/>
      <c r="BB12" s="20"/>
      <c r="BC12" s="15"/>
      <c r="BD12" s="20"/>
      <c r="BE12" s="20"/>
      <c r="BF12" s="15"/>
      <c r="BG12" s="20"/>
      <c r="BH12" s="20"/>
      <c r="BI12" s="15"/>
      <c r="BJ12" s="20"/>
      <c r="BK12" s="20"/>
    </row>
    <row r="13" spans="1:63" ht="12" customHeight="1" x14ac:dyDescent="0.15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20"/>
      <c r="BB13" s="20"/>
      <c r="BC13" s="15"/>
      <c r="BD13" s="20"/>
      <c r="BE13" s="20"/>
      <c r="BF13" s="15"/>
      <c r="BG13" s="20"/>
      <c r="BH13" s="20"/>
      <c r="BI13" s="15"/>
      <c r="BJ13" s="20"/>
      <c r="BK13" s="20"/>
    </row>
    <row r="14" spans="1:63" ht="12" customHeight="1" x14ac:dyDescent="0.15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5"/>
      <c r="N14" s="15"/>
      <c r="O14" s="162" t="s">
        <v>229</v>
      </c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20"/>
    </row>
    <row r="15" spans="1:63" ht="12" customHeight="1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2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2"/>
      <c r="BK15" s="20"/>
    </row>
    <row r="16" spans="1:63" ht="12" customHeight="1" x14ac:dyDescent="0.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2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2"/>
      <c r="BK16" s="20"/>
    </row>
    <row r="17" spans="1:63" ht="15.75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20"/>
    </row>
    <row r="18" spans="1:63" ht="13.5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78" t="s">
        <v>209</v>
      </c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20"/>
    </row>
    <row r="19" spans="1:63" ht="13.5" customHeight="1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20"/>
    </row>
    <row r="20" spans="1:63" ht="9.75" customHeight="1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20"/>
      <c r="BB20" s="20"/>
      <c r="BC20" s="15"/>
      <c r="BD20" s="20"/>
      <c r="BE20" s="20"/>
      <c r="BF20" s="15"/>
      <c r="BG20" s="20"/>
      <c r="BH20" s="20"/>
      <c r="BI20" s="15"/>
      <c r="BJ20" s="20"/>
      <c r="BK20" s="20"/>
    </row>
    <row r="21" spans="1:63" ht="9.75" customHeight="1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9" t="s">
        <v>210</v>
      </c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20"/>
    </row>
    <row r="22" spans="1:63" ht="8.25" customHeight="1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20"/>
    </row>
    <row r="23" spans="1:63" ht="18" customHeight="1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80" t="s">
        <v>310</v>
      </c>
      <c r="P23" s="180"/>
      <c r="Q23" s="180"/>
      <c r="R23" s="180"/>
      <c r="S23" s="180"/>
      <c r="T23" s="15"/>
      <c r="U23" s="177" t="s">
        <v>311</v>
      </c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20"/>
    </row>
    <row r="24" spans="1:63" ht="18.75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81" t="s">
        <v>211</v>
      </c>
      <c r="P24" s="181"/>
      <c r="Q24" s="181"/>
      <c r="R24" s="181"/>
      <c r="S24" s="181"/>
      <c r="T24" s="181"/>
      <c r="U24" s="181" t="s">
        <v>212</v>
      </c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20"/>
      <c r="BK24" s="20"/>
    </row>
    <row r="25" spans="1:63" ht="18" customHeight="1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6" t="s">
        <v>213</v>
      </c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5"/>
      <c r="AD25" s="21"/>
      <c r="AE25" s="176" t="s">
        <v>214</v>
      </c>
      <c r="AF25" s="176"/>
      <c r="AG25" s="176"/>
      <c r="AH25" s="176"/>
      <c r="AI25" s="177" t="s">
        <v>215</v>
      </c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20"/>
    </row>
    <row r="26" spans="1:63" ht="13.5" customHeight="1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21"/>
      <c r="AZ26" s="15"/>
      <c r="BA26" s="20"/>
      <c r="BB26" s="20"/>
      <c r="BC26" s="15"/>
      <c r="BD26" s="20"/>
      <c r="BE26" s="20"/>
      <c r="BF26" s="15"/>
      <c r="BG26" s="20"/>
      <c r="BH26" s="20"/>
      <c r="BI26" s="15"/>
      <c r="BJ26" s="20"/>
      <c r="BK26" s="20"/>
    </row>
    <row r="27" spans="1:63" ht="19.5" customHeight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6" t="s">
        <v>216</v>
      </c>
      <c r="P27" s="176"/>
      <c r="Q27" s="176"/>
      <c r="R27" s="176"/>
      <c r="S27" s="176"/>
      <c r="T27" s="176"/>
      <c r="U27" s="182" t="s">
        <v>312</v>
      </c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20"/>
    </row>
    <row r="28" spans="1:63" ht="12.75" customHeight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21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20"/>
      <c r="BB28" s="20"/>
      <c r="BC28" s="15"/>
      <c r="BD28" s="20"/>
      <c r="BE28" s="20"/>
      <c r="BF28" s="15"/>
      <c r="BG28" s="20"/>
      <c r="BH28" s="20"/>
      <c r="BI28" s="15"/>
      <c r="BJ28" s="20"/>
      <c r="BK28" s="20"/>
    </row>
    <row r="29" spans="1:63" ht="18.75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6" t="s">
        <v>217</v>
      </c>
      <c r="P29" s="176"/>
      <c r="Q29" s="176"/>
      <c r="R29" s="176"/>
      <c r="S29" s="176"/>
      <c r="T29" s="176"/>
      <c r="U29" s="177" t="s">
        <v>218</v>
      </c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20"/>
      <c r="BB29" s="20"/>
      <c r="BC29" s="15"/>
      <c r="BD29" s="20"/>
      <c r="BE29" s="20"/>
      <c r="BF29" s="15"/>
      <c r="BG29" s="20"/>
      <c r="BH29" s="20"/>
      <c r="BI29" s="15"/>
      <c r="BJ29" s="20"/>
      <c r="BK29" s="20"/>
    </row>
    <row r="30" spans="1:63" ht="12.75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1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21"/>
      <c r="AE30" s="21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21"/>
      <c r="AX30" s="15"/>
      <c r="AY30" s="15"/>
      <c r="AZ30" s="15"/>
      <c r="BA30" s="20"/>
      <c r="BB30" s="20"/>
      <c r="BC30" s="15"/>
      <c r="BD30" s="20"/>
      <c r="BE30" s="20"/>
      <c r="BF30" s="15"/>
      <c r="BG30" s="20"/>
      <c r="BH30" s="20"/>
      <c r="BI30" s="15"/>
      <c r="BJ30" s="20"/>
      <c r="BK30" s="20"/>
    </row>
    <row r="31" spans="1:63" ht="16.5" customHeight="1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6" t="s">
        <v>219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5"/>
      <c r="AB31" s="177" t="s">
        <v>235</v>
      </c>
      <c r="AC31" s="177"/>
      <c r="AD31" s="177"/>
      <c r="AE31" s="177"/>
      <c r="AF31" s="177"/>
      <c r="AG31" s="15"/>
      <c r="AH31" s="15"/>
      <c r="AI31" s="176" t="s">
        <v>220</v>
      </c>
      <c r="AJ31" s="176"/>
      <c r="AK31" s="176"/>
      <c r="AL31" s="176"/>
      <c r="AM31" s="176"/>
      <c r="AN31" s="176"/>
      <c r="AO31" s="176"/>
      <c r="AP31" s="176"/>
      <c r="AQ31" s="176"/>
      <c r="AR31" s="176"/>
      <c r="AS31" s="177">
        <v>2021</v>
      </c>
      <c r="AT31" s="177"/>
      <c r="AU31" s="177"/>
      <c r="AV31" s="177"/>
      <c r="AW31" s="21"/>
      <c r="AX31" s="15"/>
      <c r="AY31" s="15"/>
      <c r="AZ31" s="15"/>
      <c r="BA31" s="20"/>
      <c r="BB31" s="20"/>
      <c r="BC31" s="15"/>
      <c r="BD31" s="20"/>
      <c r="BE31" s="20"/>
      <c r="BF31" s="15"/>
      <c r="BG31" s="20"/>
      <c r="BH31" s="20"/>
      <c r="BI31" s="15"/>
      <c r="BJ31" s="20"/>
      <c r="BK31" s="20"/>
    </row>
    <row r="32" spans="1:63" ht="11.25" customHeight="1" x14ac:dyDescent="0.15">
      <c r="A32" s="15"/>
      <c r="B32" s="15"/>
      <c r="C32" s="15"/>
      <c r="D32" s="15"/>
      <c r="E32" s="15"/>
      <c r="F32" s="15"/>
      <c r="G32" s="15"/>
      <c r="H32" s="183"/>
      <c r="I32" s="18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20"/>
      <c r="BB32" s="20"/>
      <c r="BC32" s="15"/>
      <c r="BD32" s="20"/>
      <c r="BE32" s="20"/>
      <c r="BF32" s="15"/>
      <c r="BG32" s="20"/>
      <c r="BH32" s="20"/>
      <c r="BI32" s="15"/>
      <c r="BJ32" s="20"/>
      <c r="BK32" s="20"/>
    </row>
    <row r="33" spans="1:63" ht="17.25" customHeight="1" x14ac:dyDescent="0.15">
      <c r="A33" s="15"/>
      <c r="B33" s="15"/>
      <c r="C33" s="15"/>
      <c r="D33" s="15"/>
      <c r="E33" s="15"/>
      <c r="F33" s="15"/>
      <c r="G33" s="15"/>
      <c r="H33" s="183"/>
      <c r="I33" s="183"/>
      <c r="J33" s="15"/>
      <c r="K33" s="15"/>
      <c r="L33" s="15"/>
      <c r="M33" s="15"/>
      <c r="N33" s="15"/>
      <c r="O33" s="176" t="s">
        <v>221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82" t="s">
        <v>230</v>
      </c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20"/>
    </row>
    <row r="34" spans="1:63" ht="15.75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81" t="s">
        <v>359</v>
      </c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20"/>
    </row>
    <row r="35" spans="1:63" ht="7.5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20"/>
    </row>
    <row r="36" spans="1:63" ht="18.75" customHeight="1" x14ac:dyDescent="0.15">
      <c r="A36" s="15"/>
      <c r="B36" s="15"/>
      <c r="C36" s="15"/>
      <c r="D36" s="15"/>
      <c r="E36" s="15"/>
      <c r="F36" s="15"/>
      <c r="G36" s="15"/>
      <c r="H36" s="15"/>
      <c r="I36" s="183"/>
      <c r="J36" s="183"/>
      <c r="K36" s="15"/>
      <c r="L36" s="15"/>
      <c r="M36" s="15"/>
      <c r="N36" s="15"/>
      <c r="O36" s="176" t="s">
        <v>222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83" t="s">
        <v>223</v>
      </c>
      <c r="AA36" s="183"/>
      <c r="AB36" s="184">
        <v>42713</v>
      </c>
      <c r="AC36" s="185"/>
      <c r="AD36" s="185"/>
      <c r="AE36" s="185"/>
      <c r="AF36" s="185"/>
      <c r="AG36" s="186" t="s">
        <v>224</v>
      </c>
      <c r="AH36" s="186"/>
      <c r="AI36" s="185">
        <v>1547</v>
      </c>
      <c r="AJ36" s="185"/>
      <c r="AK36" s="185"/>
      <c r="AL36" s="22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20"/>
      <c r="BB36" s="20"/>
      <c r="BC36" s="15"/>
      <c r="BD36" s="20"/>
      <c r="BE36" s="20"/>
      <c r="BF36" s="15"/>
      <c r="BG36" s="20"/>
      <c r="BH36" s="20"/>
      <c r="BI36" s="15"/>
      <c r="BJ36" s="20"/>
      <c r="BK36" s="20"/>
    </row>
    <row r="37" spans="1:63" ht="16.5" customHeight="1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20"/>
      <c r="BB37" s="20"/>
      <c r="BC37" s="15"/>
      <c r="BD37" s="20"/>
      <c r="BE37" s="20"/>
      <c r="BF37" s="15"/>
      <c r="BG37" s="20"/>
      <c r="BH37" s="20"/>
      <c r="BI37" s="15"/>
      <c r="BJ37" s="20"/>
      <c r="BK37" s="20"/>
    </row>
  </sheetData>
  <mergeCells count="43">
    <mergeCell ref="AI34:BJ35"/>
    <mergeCell ref="O35:AH35"/>
    <mergeCell ref="I36:J36"/>
    <mergeCell ref="O36:Y36"/>
    <mergeCell ref="Z36:AA36"/>
    <mergeCell ref="AB36:AF36"/>
    <mergeCell ref="AG36:AH36"/>
    <mergeCell ref="AI36:AK36"/>
    <mergeCell ref="O31:Z31"/>
    <mergeCell ref="AB31:AF31"/>
    <mergeCell ref="AI31:AR31"/>
    <mergeCell ref="AS31:AV31"/>
    <mergeCell ref="H32:I33"/>
    <mergeCell ref="O33:AH33"/>
    <mergeCell ref="AI33:BJ33"/>
    <mergeCell ref="O29:T29"/>
    <mergeCell ref="U29:AF29"/>
    <mergeCell ref="O18:BJ19"/>
    <mergeCell ref="O21:BJ22"/>
    <mergeCell ref="O23:S23"/>
    <mergeCell ref="U23:BJ23"/>
    <mergeCell ref="O24:T24"/>
    <mergeCell ref="U24:BI24"/>
    <mergeCell ref="O25:AB25"/>
    <mergeCell ref="AE25:AH25"/>
    <mergeCell ref="AI25:BJ25"/>
    <mergeCell ref="O27:T27"/>
    <mergeCell ref="U27:BJ27"/>
    <mergeCell ref="A13:L14"/>
    <mergeCell ref="O14:BJ17"/>
    <mergeCell ref="A1:L1"/>
    <mergeCell ref="A2:M2"/>
    <mergeCell ref="AV2:BK2"/>
    <mergeCell ref="A3:M3"/>
    <mergeCell ref="AV3:BK3"/>
    <mergeCell ref="A4:L5"/>
    <mergeCell ref="AV4:BK4"/>
    <mergeCell ref="AV5:BK5"/>
    <mergeCell ref="AV6:BK6"/>
    <mergeCell ref="A8:L9"/>
    <mergeCell ref="O8:BJ9"/>
    <mergeCell ref="A10:L11"/>
    <mergeCell ref="O10:BJ11"/>
  </mergeCells>
  <pageMargins left="0.75" right="0.75" top="1" bottom="1" header="0" footer="0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L102"/>
  <sheetViews>
    <sheetView showGridLines="0" view="pageBreakPreview" topLeftCell="A4" zoomScale="90" zoomScaleNormal="120" zoomScaleSheetLayoutView="90" workbookViewId="0">
      <selection activeCell="BE4" sqref="BE4"/>
    </sheetView>
  </sheetViews>
  <sheetFormatPr defaultColWidth="14.6640625" defaultRowHeight="13.5" customHeight="1" x14ac:dyDescent="0.15"/>
  <cols>
    <col min="1" max="1" width="6.5" style="4" customWidth="1"/>
    <col min="2" max="64" width="3.33203125" style="4" customWidth="1"/>
    <col min="65" max="16384" width="14.6640625" style="4"/>
  </cols>
  <sheetData>
    <row r="1" spans="1:64" ht="7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64" ht="19.5" customHeight="1" x14ac:dyDescent="0.15">
      <c r="A2" s="188" t="s">
        <v>119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64" ht="11.25" customHeight="1" x14ac:dyDescent="0.15">
      <c r="A3" s="189" t="s">
        <v>120</v>
      </c>
      <c r="B3" s="189" t="s">
        <v>121</v>
      </c>
      <c r="C3" s="189"/>
      <c r="D3" s="189"/>
      <c r="E3" s="189"/>
      <c r="F3" s="190" t="s">
        <v>122</v>
      </c>
      <c r="G3" s="189" t="s">
        <v>123</v>
      </c>
      <c r="H3" s="189"/>
      <c r="I3" s="189"/>
      <c r="J3" s="190" t="s">
        <v>124</v>
      </c>
      <c r="K3" s="189" t="s">
        <v>125</v>
      </c>
      <c r="L3" s="189"/>
      <c r="M3" s="189"/>
      <c r="N3" s="5"/>
      <c r="O3" s="189" t="s">
        <v>126</v>
      </c>
      <c r="P3" s="189"/>
      <c r="Q3" s="189"/>
      <c r="R3" s="189"/>
      <c r="S3" s="190" t="s">
        <v>127</v>
      </c>
      <c r="T3" s="189" t="s">
        <v>128</v>
      </c>
      <c r="U3" s="189"/>
      <c r="V3" s="189"/>
      <c r="W3" s="190" t="s">
        <v>129</v>
      </c>
      <c r="X3" s="189" t="s">
        <v>130</v>
      </c>
      <c r="Y3" s="189"/>
      <c r="Z3" s="189"/>
      <c r="AA3" s="190" t="s">
        <v>131</v>
      </c>
      <c r="AB3" s="189" t="s">
        <v>132</v>
      </c>
      <c r="AC3" s="189"/>
      <c r="AD3" s="189"/>
      <c r="AE3" s="189"/>
      <c r="AF3" s="190" t="s">
        <v>133</v>
      </c>
      <c r="AG3" s="189" t="s">
        <v>134</v>
      </c>
      <c r="AH3" s="189"/>
      <c r="AI3" s="189"/>
      <c r="AJ3" s="190" t="s">
        <v>135</v>
      </c>
      <c r="AK3" s="189" t="s">
        <v>136</v>
      </c>
      <c r="AL3" s="189"/>
      <c r="AM3" s="189"/>
      <c r="AN3" s="189"/>
      <c r="AO3" s="189" t="s">
        <v>137</v>
      </c>
      <c r="AP3" s="189"/>
      <c r="AQ3" s="189"/>
      <c r="AR3" s="189"/>
      <c r="AS3" s="190" t="s">
        <v>138</v>
      </c>
      <c r="AT3" s="189" t="s">
        <v>139</v>
      </c>
      <c r="AU3" s="189"/>
      <c r="AV3" s="189"/>
      <c r="AW3" s="190" t="s">
        <v>140</v>
      </c>
      <c r="AX3" s="189" t="s">
        <v>141</v>
      </c>
      <c r="AY3" s="189"/>
      <c r="AZ3" s="189"/>
      <c r="BA3" s="189"/>
    </row>
    <row r="4" spans="1:64" ht="60.75" customHeight="1" x14ac:dyDescent="0.15">
      <c r="A4" s="189"/>
      <c r="B4" s="13" t="s">
        <v>142</v>
      </c>
      <c r="C4" s="13" t="s">
        <v>143</v>
      </c>
      <c r="D4" s="13" t="s">
        <v>144</v>
      </c>
      <c r="E4" s="13" t="s">
        <v>145</v>
      </c>
      <c r="F4" s="191"/>
      <c r="G4" s="13" t="s">
        <v>146</v>
      </c>
      <c r="H4" s="13" t="s">
        <v>147</v>
      </c>
      <c r="I4" s="13" t="s">
        <v>148</v>
      </c>
      <c r="J4" s="191"/>
      <c r="K4" s="13" t="s">
        <v>149</v>
      </c>
      <c r="L4" s="13" t="s">
        <v>150</v>
      </c>
      <c r="M4" s="13" t="s">
        <v>151</v>
      </c>
      <c r="N4" s="13" t="s">
        <v>152</v>
      </c>
      <c r="O4" s="13" t="s">
        <v>142</v>
      </c>
      <c r="P4" s="13" t="s">
        <v>143</v>
      </c>
      <c r="Q4" s="13" t="s">
        <v>144</v>
      </c>
      <c r="R4" s="13" t="s">
        <v>145</v>
      </c>
      <c r="S4" s="191"/>
      <c r="T4" s="13" t="s">
        <v>153</v>
      </c>
      <c r="U4" s="13" t="s">
        <v>154</v>
      </c>
      <c r="V4" s="13" t="s">
        <v>155</v>
      </c>
      <c r="W4" s="191"/>
      <c r="X4" s="13" t="s">
        <v>156</v>
      </c>
      <c r="Y4" s="13" t="s">
        <v>157</v>
      </c>
      <c r="Z4" s="13" t="s">
        <v>158</v>
      </c>
      <c r="AA4" s="191"/>
      <c r="AB4" s="13" t="s">
        <v>156</v>
      </c>
      <c r="AC4" s="13" t="s">
        <v>157</v>
      </c>
      <c r="AD4" s="13" t="s">
        <v>158</v>
      </c>
      <c r="AE4" s="13" t="s">
        <v>159</v>
      </c>
      <c r="AF4" s="191"/>
      <c r="AG4" s="13" t="s">
        <v>146</v>
      </c>
      <c r="AH4" s="13" t="s">
        <v>147</v>
      </c>
      <c r="AI4" s="13" t="s">
        <v>148</v>
      </c>
      <c r="AJ4" s="191"/>
      <c r="AK4" s="13" t="s">
        <v>160</v>
      </c>
      <c r="AL4" s="13" t="s">
        <v>161</v>
      </c>
      <c r="AM4" s="13" t="s">
        <v>162</v>
      </c>
      <c r="AN4" s="13" t="s">
        <v>163</v>
      </c>
      <c r="AO4" s="13" t="s">
        <v>142</v>
      </c>
      <c r="AP4" s="13" t="s">
        <v>143</v>
      </c>
      <c r="AQ4" s="13" t="s">
        <v>144</v>
      </c>
      <c r="AR4" s="13" t="s">
        <v>145</v>
      </c>
      <c r="AS4" s="191"/>
      <c r="AT4" s="13" t="s">
        <v>146</v>
      </c>
      <c r="AU4" s="13" t="s">
        <v>147</v>
      </c>
      <c r="AV4" s="13" t="s">
        <v>148</v>
      </c>
      <c r="AW4" s="191"/>
      <c r="AX4" s="13" t="s">
        <v>149</v>
      </c>
      <c r="AY4" s="13" t="s">
        <v>150</v>
      </c>
      <c r="AZ4" s="13" t="s">
        <v>151</v>
      </c>
      <c r="BA4" s="14" t="s">
        <v>164</v>
      </c>
    </row>
    <row r="5" spans="1:64" ht="9.75" customHeight="1" x14ac:dyDescent="0.15">
      <c r="A5" s="189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40</v>
      </c>
      <c r="O5" s="6" t="s">
        <v>42</v>
      </c>
      <c r="P5" s="6" t="s">
        <v>44</v>
      </c>
      <c r="Q5" s="6" t="s">
        <v>45</v>
      </c>
      <c r="R5" s="6" t="s">
        <v>47</v>
      </c>
      <c r="S5" s="6" t="s">
        <v>49</v>
      </c>
      <c r="T5" s="6" t="s">
        <v>53</v>
      </c>
      <c r="U5" s="6" t="s">
        <v>55</v>
      </c>
      <c r="V5" s="6" t="s">
        <v>57</v>
      </c>
      <c r="W5" s="6" t="s">
        <v>59</v>
      </c>
      <c r="X5" s="6" t="s">
        <v>62</v>
      </c>
      <c r="Y5" s="6" t="s">
        <v>66</v>
      </c>
      <c r="Z5" s="6" t="s">
        <v>68</v>
      </c>
      <c r="AA5" s="6" t="s">
        <v>70</v>
      </c>
      <c r="AB5" s="6" t="s">
        <v>72</v>
      </c>
      <c r="AC5" s="6" t="s">
        <v>74</v>
      </c>
      <c r="AD5" s="6" t="s">
        <v>75</v>
      </c>
      <c r="AE5" s="6" t="s">
        <v>76</v>
      </c>
      <c r="AF5" s="6" t="s">
        <v>78</v>
      </c>
      <c r="AG5" s="6" t="s">
        <v>80</v>
      </c>
      <c r="AH5" s="6" t="s">
        <v>82</v>
      </c>
      <c r="AI5" s="6" t="s">
        <v>84</v>
      </c>
      <c r="AJ5" s="6" t="s">
        <v>85</v>
      </c>
      <c r="AK5" s="6" t="s">
        <v>90</v>
      </c>
      <c r="AL5" s="6" t="s">
        <v>91</v>
      </c>
      <c r="AM5" s="6" t="s">
        <v>92</v>
      </c>
      <c r="AN5" s="6" t="s">
        <v>93</v>
      </c>
      <c r="AO5" s="6" t="s">
        <v>94</v>
      </c>
      <c r="AP5" s="6" t="s">
        <v>95</v>
      </c>
      <c r="AQ5" s="6" t="s">
        <v>96</v>
      </c>
      <c r="AR5" s="6" t="s">
        <v>97</v>
      </c>
      <c r="AS5" s="6" t="s">
        <v>98</v>
      </c>
      <c r="AT5" s="6" t="s">
        <v>99</v>
      </c>
      <c r="AU5" s="6" t="s">
        <v>100</v>
      </c>
      <c r="AV5" s="6" t="s">
        <v>101</v>
      </c>
      <c r="AW5" s="6" t="s">
        <v>102</v>
      </c>
      <c r="AX5" s="6" t="s">
        <v>103</v>
      </c>
      <c r="AY5" s="6" t="s">
        <v>104</v>
      </c>
      <c r="AZ5" s="6" t="s">
        <v>105</v>
      </c>
      <c r="BA5" s="8" t="s">
        <v>106</v>
      </c>
    </row>
    <row r="6" spans="1:64" ht="2.25" customHeight="1" x14ac:dyDescent="0.15">
      <c r="A6" s="6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</row>
    <row r="7" spans="1:64" ht="10.5" customHeight="1" x14ac:dyDescent="0.15">
      <c r="A7" s="193" t="s">
        <v>165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 t="s">
        <v>166</v>
      </c>
      <c r="T7" s="187" t="s">
        <v>166</v>
      </c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 t="s">
        <v>167</v>
      </c>
      <c r="AR7" s="187" t="s">
        <v>167</v>
      </c>
      <c r="AS7" s="187" t="s">
        <v>166</v>
      </c>
      <c r="AT7" s="187" t="s">
        <v>166</v>
      </c>
      <c r="AU7" s="187" t="s">
        <v>166</v>
      </c>
      <c r="AV7" s="187" t="s">
        <v>166</v>
      </c>
      <c r="AW7" s="187" t="s">
        <v>166</v>
      </c>
      <c r="AX7" s="187" t="s">
        <v>166</v>
      </c>
      <c r="AY7" s="187" t="s">
        <v>166</v>
      </c>
      <c r="AZ7" s="187" t="s">
        <v>166</v>
      </c>
      <c r="BA7" s="187" t="s">
        <v>166</v>
      </c>
      <c r="BB7" s="9"/>
      <c r="BC7" s="7"/>
    </row>
    <row r="8" spans="1:64" ht="10.5" customHeight="1" x14ac:dyDescent="0.15">
      <c r="A8" s="193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</row>
    <row r="9" spans="1:64" ht="2.25" customHeight="1" x14ac:dyDescent="0.15">
      <c r="A9" s="6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</row>
    <row r="10" spans="1:64" ht="10.5" customHeight="1" x14ac:dyDescent="0.15">
      <c r="A10" s="193" t="s">
        <v>168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 t="s">
        <v>166</v>
      </c>
      <c r="T10" s="187" t="s">
        <v>166</v>
      </c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 t="s">
        <v>19</v>
      </c>
      <c r="AO10" s="187" t="s">
        <v>19</v>
      </c>
      <c r="AP10" s="187" t="s">
        <v>19</v>
      </c>
      <c r="AQ10" s="187" t="s">
        <v>19</v>
      </c>
      <c r="AR10" s="187" t="s">
        <v>167</v>
      </c>
      <c r="AS10" s="187" t="s">
        <v>166</v>
      </c>
      <c r="AT10" s="187" t="s">
        <v>166</v>
      </c>
      <c r="AU10" s="187" t="s">
        <v>166</v>
      </c>
      <c r="AV10" s="187" t="s">
        <v>166</v>
      </c>
      <c r="AW10" s="187" t="s">
        <v>166</v>
      </c>
      <c r="AX10" s="187" t="s">
        <v>166</v>
      </c>
      <c r="AY10" s="187" t="s">
        <v>166</v>
      </c>
      <c r="AZ10" s="187" t="s">
        <v>166</v>
      </c>
      <c r="BA10" s="187" t="s">
        <v>166</v>
      </c>
      <c r="BB10" s="9"/>
      <c r="BC10" s="7"/>
      <c r="BD10" s="9"/>
      <c r="BE10" s="9"/>
      <c r="BF10" s="7"/>
      <c r="BG10" s="9"/>
      <c r="BH10" s="9"/>
      <c r="BI10" s="7"/>
      <c r="BJ10" s="9"/>
      <c r="BK10" s="9"/>
      <c r="BL10" s="7"/>
    </row>
    <row r="11" spans="1:64" ht="10.5" customHeight="1" x14ac:dyDescent="0.15">
      <c r="A11" s="193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9"/>
      <c r="BC11" s="7"/>
      <c r="BD11" s="9"/>
      <c r="BE11" s="9"/>
      <c r="BF11" s="7"/>
      <c r="BG11" s="9"/>
      <c r="BH11" s="9"/>
      <c r="BI11" s="7"/>
      <c r="BJ11" s="9"/>
      <c r="BK11" s="9"/>
      <c r="BL11" s="7"/>
    </row>
    <row r="12" spans="1:64" ht="2.25" customHeight="1" x14ac:dyDescent="0.15">
      <c r="A12" s="6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9"/>
      <c r="BC12" s="7"/>
      <c r="BD12" s="9"/>
      <c r="BE12" s="9"/>
      <c r="BF12" s="7"/>
      <c r="BG12" s="9"/>
      <c r="BH12" s="9"/>
      <c r="BI12" s="7"/>
      <c r="BJ12" s="9"/>
      <c r="BK12" s="9"/>
      <c r="BL12" s="7"/>
    </row>
    <row r="13" spans="1:64" ht="10.5" customHeight="1" x14ac:dyDescent="0.15">
      <c r="A13" s="193" t="s">
        <v>169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 t="s">
        <v>166</v>
      </c>
      <c r="T13" s="187" t="s">
        <v>166</v>
      </c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 t="s">
        <v>19</v>
      </c>
      <c r="AJ13" s="187" t="s">
        <v>19</v>
      </c>
      <c r="AK13" s="187" t="s">
        <v>19</v>
      </c>
      <c r="AL13" s="187" t="s">
        <v>19</v>
      </c>
      <c r="AM13" s="187" t="s">
        <v>19</v>
      </c>
      <c r="AN13" s="187" t="s">
        <v>10</v>
      </c>
      <c r="AO13" s="187" t="s">
        <v>10</v>
      </c>
      <c r="AP13" s="187" t="s">
        <v>10</v>
      </c>
      <c r="AQ13" s="187" t="s">
        <v>10</v>
      </c>
      <c r="AR13" s="187" t="s">
        <v>10</v>
      </c>
      <c r="AS13" s="187" t="s">
        <v>167</v>
      </c>
      <c r="AT13" s="187" t="s">
        <v>166</v>
      </c>
      <c r="AU13" s="187" t="s">
        <v>166</v>
      </c>
      <c r="AV13" s="187" t="s">
        <v>166</v>
      </c>
      <c r="AW13" s="187" t="s">
        <v>166</v>
      </c>
      <c r="AX13" s="187" t="s">
        <v>166</v>
      </c>
      <c r="AY13" s="187" t="s">
        <v>166</v>
      </c>
      <c r="AZ13" s="187" t="s">
        <v>166</v>
      </c>
      <c r="BA13" s="187" t="s">
        <v>166</v>
      </c>
      <c r="BB13" s="9"/>
      <c r="BC13" s="7"/>
      <c r="BD13" s="9"/>
      <c r="BE13" s="9"/>
      <c r="BF13" s="7"/>
      <c r="BG13" s="9"/>
      <c r="BH13" s="9"/>
      <c r="BI13" s="7"/>
      <c r="BJ13" s="9"/>
      <c r="BK13" s="9"/>
      <c r="BL13" s="7"/>
    </row>
    <row r="14" spans="1:64" ht="10.5" customHeight="1" x14ac:dyDescent="0.15">
      <c r="A14" s="193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9"/>
      <c r="BC14" s="7"/>
      <c r="BD14" s="9"/>
      <c r="BE14" s="9"/>
      <c r="BF14" s="7"/>
      <c r="BG14" s="9"/>
      <c r="BH14" s="9"/>
      <c r="BI14" s="7"/>
      <c r="BJ14" s="9"/>
      <c r="BK14" s="9"/>
      <c r="BL14" s="7"/>
    </row>
    <row r="15" spans="1:64" ht="2.25" customHeight="1" x14ac:dyDescent="0.15">
      <c r="A15" s="6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9"/>
      <c r="BC15" s="7"/>
      <c r="BD15" s="9"/>
      <c r="BE15" s="9"/>
      <c r="BF15" s="7"/>
      <c r="BG15" s="9"/>
      <c r="BH15" s="9"/>
      <c r="BI15" s="7"/>
      <c r="BJ15" s="9"/>
      <c r="BK15" s="9"/>
      <c r="BL15" s="7"/>
    </row>
    <row r="16" spans="1:64" ht="18" customHeight="1" x14ac:dyDescent="0.15">
      <c r="A16" s="193" t="s">
        <v>170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52"/>
      <c r="N16" s="187">
        <v>0</v>
      </c>
      <c r="O16" s="152">
        <v>0</v>
      </c>
      <c r="P16" s="187" t="s">
        <v>10</v>
      </c>
      <c r="Q16" s="187" t="s">
        <v>10</v>
      </c>
      <c r="R16" s="152" t="s">
        <v>10</v>
      </c>
      <c r="S16" s="187" t="s">
        <v>166</v>
      </c>
      <c r="T16" s="187" t="s">
        <v>166</v>
      </c>
      <c r="U16" s="187"/>
      <c r="V16" s="187"/>
      <c r="W16" s="187"/>
      <c r="X16" s="187"/>
      <c r="Y16" s="187"/>
      <c r="Z16" s="187"/>
      <c r="AA16" s="187"/>
      <c r="AB16" s="187"/>
      <c r="AC16" s="194"/>
      <c r="AD16" s="153"/>
      <c r="AE16" s="194">
        <v>0</v>
      </c>
      <c r="AF16" s="153">
        <v>0</v>
      </c>
      <c r="AG16" s="194" t="s">
        <v>10</v>
      </c>
      <c r="AH16" s="152" t="s">
        <v>10</v>
      </c>
      <c r="AI16" s="187" t="s">
        <v>171</v>
      </c>
      <c r="AJ16" s="187" t="s">
        <v>171</v>
      </c>
      <c r="AK16" s="187" t="s">
        <v>171</v>
      </c>
      <c r="AL16" s="187" t="s">
        <v>171</v>
      </c>
      <c r="AM16" s="195" t="s">
        <v>172</v>
      </c>
      <c r="AN16" s="195" t="s">
        <v>172</v>
      </c>
      <c r="AO16" s="195" t="s">
        <v>172</v>
      </c>
      <c r="AP16" s="195" t="s">
        <v>172</v>
      </c>
      <c r="AQ16" s="187" t="s">
        <v>169</v>
      </c>
      <c r="AR16" s="187" t="s">
        <v>169</v>
      </c>
      <c r="AS16" s="187" t="s">
        <v>87</v>
      </c>
      <c r="AT16" s="187" t="s">
        <v>87</v>
      </c>
      <c r="AU16" s="187" t="s">
        <v>87</v>
      </c>
      <c r="AV16" s="187" t="s">
        <v>87</v>
      </c>
      <c r="AW16" s="187" t="s">
        <v>87</v>
      </c>
      <c r="AX16" s="187" t="s">
        <v>87</v>
      </c>
      <c r="AY16" s="187" t="s">
        <v>87</v>
      </c>
      <c r="AZ16" s="187" t="s">
        <v>87</v>
      </c>
      <c r="BA16" s="187" t="s">
        <v>87</v>
      </c>
      <c r="BB16" s="9"/>
      <c r="BC16" s="7"/>
      <c r="BD16" s="9"/>
      <c r="BE16" s="9"/>
      <c r="BF16" s="7"/>
      <c r="BG16" s="9"/>
      <c r="BH16" s="9"/>
      <c r="BI16" s="7"/>
      <c r="BJ16" s="9"/>
      <c r="BK16" s="9"/>
      <c r="BL16" s="7"/>
    </row>
    <row r="17" spans="1:64" ht="20.25" customHeight="1" x14ac:dyDescent="0.15">
      <c r="A17" s="193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52">
        <v>0</v>
      </c>
      <c r="N17" s="187"/>
      <c r="O17" s="152">
        <v>8</v>
      </c>
      <c r="P17" s="187"/>
      <c r="Q17" s="187"/>
      <c r="R17" s="152" t="s">
        <v>167</v>
      </c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94"/>
      <c r="AD17" s="153">
        <v>0</v>
      </c>
      <c r="AE17" s="194"/>
      <c r="AF17" s="153">
        <v>8</v>
      </c>
      <c r="AG17" s="194"/>
      <c r="AH17" s="152" t="s">
        <v>167</v>
      </c>
      <c r="AI17" s="187"/>
      <c r="AJ17" s="187"/>
      <c r="AK17" s="187"/>
      <c r="AL17" s="187"/>
      <c r="AM17" s="195"/>
      <c r="AN17" s="195"/>
      <c r="AO17" s="195"/>
      <c r="AP17" s="195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9"/>
      <c r="BC17" s="7"/>
      <c r="BD17" s="9"/>
      <c r="BE17" s="9"/>
      <c r="BF17" s="7"/>
      <c r="BG17" s="9"/>
      <c r="BH17" s="9"/>
      <c r="BI17" s="7"/>
      <c r="BJ17" s="9"/>
      <c r="BK17" s="9"/>
      <c r="BL17" s="7"/>
    </row>
    <row r="18" spans="1:64" ht="2.25" customHeight="1" x14ac:dyDescent="0.15">
      <c r="A18" s="6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9"/>
      <c r="BC18" s="7"/>
      <c r="BD18" s="9"/>
      <c r="BE18" s="9"/>
      <c r="BF18" s="7"/>
      <c r="BG18" s="9"/>
      <c r="BH18" s="9"/>
      <c r="BI18" s="7"/>
      <c r="BJ18" s="9"/>
      <c r="BK18" s="9"/>
      <c r="BL18" s="7"/>
    </row>
    <row r="19" spans="1:64" ht="10.5" customHeight="1" x14ac:dyDescent="0.15">
      <c r="A19" s="193" t="s">
        <v>173</v>
      </c>
      <c r="B19" s="187" t="s">
        <v>87</v>
      </c>
      <c r="C19" s="187" t="s">
        <v>87</v>
      </c>
      <c r="D19" s="187" t="s">
        <v>87</v>
      </c>
      <c r="E19" s="187" t="s">
        <v>87</v>
      </c>
      <c r="F19" s="187" t="s">
        <v>87</v>
      </c>
      <c r="G19" s="187" t="s">
        <v>87</v>
      </c>
      <c r="H19" s="187" t="s">
        <v>87</v>
      </c>
      <c r="I19" s="187" t="s">
        <v>87</v>
      </c>
      <c r="J19" s="187" t="s">
        <v>87</v>
      </c>
      <c r="K19" s="187" t="s">
        <v>87</v>
      </c>
      <c r="L19" s="187" t="s">
        <v>87</v>
      </c>
      <c r="M19" s="187" t="s">
        <v>87</v>
      </c>
      <c r="N19" s="187" t="s">
        <v>87</v>
      </c>
      <c r="O19" s="187" t="s">
        <v>87</v>
      </c>
      <c r="P19" s="187" t="s">
        <v>87</v>
      </c>
      <c r="Q19" s="187" t="s">
        <v>87</v>
      </c>
      <c r="R19" s="187" t="s">
        <v>87</v>
      </c>
      <c r="S19" s="187" t="s">
        <v>87</v>
      </c>
      <c r="T19" s="187" t="s">
        <v>87</v>
      </c>
      <c r="U19" s="187" t="s">
        <v>87</v>
      </c>
      <c r="V19" s="187" t="s">
        <v>87</v>
      </c>
      <c r="W19" s="187" t="s">
        <v>87</v>
      </c>
      <c r="X19" s="187" t="s">
        <v>87</v>
      </c>
      <c r="Y19" s="187" t="s">
        <v>87</v>
      </c>
      <c r="Z19" s="187" t="s">
        <v>87</v>
      </c>
      <c r="AA19" s="187" t="s">
        <v>87</v>
      </c>
      <c r="AB19" s="187" t="s">
        <v>87</v>
      </c>
      <c r="AC19" s="187" t="s">
        <v>87</v>
      </c>
      <c r="AD19" s="187" t="s">
        <v>87</v>
      </c>
      <c r="AE19" s="187" t="s">
        <v>87</v>
      </c>
      <c r="AF19" s="187" t="s">
        <v>87</v>
      </c>
      <c r="AG19" s="187" t="s">
        <v>87</v>
      </c>
      <c r="AH19" s="187" t="s">
        <v>87</v>
      </c>
      <c r="AI19" s="187" t="s">
        <v>87</v>
      </c>
      <c r="AJ19" s="187" t="s">
        <v>87</v>
      </c>
      <c r="AK19" s="187" t="s">
        <v>87</v>
      </c>
      <c r="AL19" s="187" t="s">
        <v>87</v>
      </c>
      <c r="AM19" s="187" t="s">
        <v>87</v>
      </c>
      <c r="AN19" s="187" t="s">
        <v>87</v>
      </c>
      <c r="AO19" s="187" t="s">
        <v>87</v>
      </c>
      <c r="AP19" s="187" t="s">
        <v>87</v>
      </c>
      <c r="AQ19" s="187" t="s">
        <v>87</v>
      </c>
      <c r="AR19" s="187" t="s">
        <v>87</v>
      </c>
      <c r="AS19" s="187" t="s">
        <v>87</v>
      </c>
      <c r="AT19" s="187" t="s">
        <v>87</v>
      </c>
      <c r="AU19" s="187" t="s">
        <v>87</v>
      </c>
      <c r="AV19" s="187" t="s">
        <v>87</v>
      </c>
      <c r="AW19" s="187" t="s">
        <v>87</v>
      </c>
      <c r="AX19" s="187" t="s">
        <v>87</v>
      </c>
      <c r="AY19" s="187" t="s">
        <v>87</v>
      </c>
      <c r="AZ19" s="187" t="s">
        <v>87</v>
      </c>
      <c r="BA19" s="187" t="s">
        <v>87</v>
      </c>
      <c r="BB19" s="9"/>
      <c r="BC19" s="7"/>
      <c r="BD19" s="9"/>
      <c r="BE19" s="9"/>
      <c r="BF19" s="7"/>
      <c r="BG19" s="9"/>
      <c r="BH19" s="9"/>
      <c r="BI19" s="7"/>
      <c r="BJ19" s="9"/>
      <c r="BK19" s="9"/>
      <c r="BL19" s="7"/>
    </row>
    <row r="20" spans="1:64" ht="10.5" customHeight="1" x14ac:dyDescent="0.15">
      <c r="A20" s="193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9"/>
      <c r="BC20" s="7"/>
      <c r="BD20" s="9"/>
      <c r="BE20" s="9"/>
      <c r="BF20" s="7"/>
      <c r="BG20" s="9"/>
      <c r="BH20" s="9"/>
      <c r="BI20" s="7"/>
      <c r="BJ20" s="9"/>
      <c r="BK20" s="9"/>
      <c r="BL20" s="7"/>
    </row>
    <row r="21" spans="1:64" ht="2.25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9"/>
      <c r="BC21" s="7"/>
      <c r="BD21" s="9"/>
      <c r="BE21" s="9"/>
      <c r="BF21" s="7"/>
      <c r="BG21" s="9"/>
      <c r="BH21" s="9"/>
      <c r="BI21" s="7"/>
      <c r="BJ21" s="9"/>
      <c r="BK21" s="9"/>
      <c r="BL21" s="7"/>
    </row>
    <row r="22" spans="1:64" ht="10.5" customHeight="1" x14ac:dyDescent="0.15">
      <c r="A22" s="193" t="s">
        <v>174</v>
      </c>
      <c r="B22" s="187" t="s">
        <v>87</v>
      </c>
      <c r="C22" s="187" t="s">
        <v>87</v>
      </c>
      <c r="D22" s="187" t="s">
        <v>87</v>
      </c>
      <c r="E22" s="187" t="s">
        <v>87</v>
      </c>
      <c r="F22" s="187" t="s">
        <v>87</v>
      </c>
      <c r="G22" s="187" t="s">
        <v>87</v>
      </c>
      <c r="H22" s="187" t="s">
        <v>87</v>
      </c>
      <c r="I22" s="187" t="s">
        <v>87</v>
      </c>
      <c r="J22" s="187" t="s">
        <v>87</v>
      </c>
      <c r="K22" s="187" t="s">
        <v>87</v>
      </c>
      <c r="L22" s="187" t="s">
        <v>87</v>
      </c>
      <c r="M22" s="187" t="s">
        <v>87</v>
      </c>
      <c r="N22" s="187" t="s">
        <v>87</v>
      </c>
      <c r="O22" s="187" t="s">
        <v>87</v>
      </c>
      <c r="P22" s="187" t="s">
        <v>87</v>
      </c>
      <c r="Q22" s="187" t="s">
        <v>87</v>
      </c>
      <c r="R22" s="187" t="s">
        <v>87</v>
      </c>
      <c r="S22" s="187" t="s">
        <v>87</v>
      </c>
      <c r="T22" s="187" t="s">
        <v>87</v>
      </c>
      <c r="U22" s="187" t="s">
        <v>87</v>
      </c>
      <c r="V22" s="187" t="s">
        <v>87</v>
      </c>
      <c r="W22" s="187" t="s">
        <v>87</v>
      </c>
      <c r="X22" s="187" t="s">
        <v>87</v>
      </c>
      <c r="Y22" s="187" t="s">
        <v>87</v>
      </c>
      <c r="Z22" s="187" t="s">
        <v>87</v>
      </c>
      <c r="AA22" s="187" t="s">
        <v>87</v>
      </c>
      <c r="AB22" s="187" t="s">
        <v>87</v>
      </c>
      <c r="AC22" s="187" t="s">
        <v>87</v>
      </c>
      <c r="AD22" s="187" t="s">
        <v>87</v>
      </c>
      <c r="AE22" s="187" t="s">
        <v>87</v>
      </c>
      <c r="AF22" s="187" t="s">
        <v>87</v>
      </c>
      <c r="AG22" s="187" t="s">
        <v>87</v>
      </c>
      <c r="AH22" s="187" t="s">
        <v>87</v>
      </c>
      <c r="AI22" s="187" t="s">
        <v>87</v>
      </c>
      <c r="AJ22" s="187" t="s">
        <v>87</v>
      </c>
      <c r="AK22" s="187" t="s">
        <v>87</v>
      </c>
      <c r="AL22" s="187" t="s">
        <v>87</v>
      </c>
      <c r="AM22" s="187" t="s">
        <v>87</v>
      </c>
      <c r="AN22" s="187" t="s">
        <v>87</v>
      </c>
      <c r="AO22" s="187" t="s">
        <v>87</v>
      </c>
      <c r="AP22" s="187" t="s">
        <v>87</v>
      </c>
      <c r="AQ22" s="187" t="s">
        <v>87</v>
      </c>
      <c r="AR22" s="187" t="s">
        <v>87</v>
      </c>
      <c r="AS22" s="187" t="s">
        <v>87</v>
      </c>
      <c r="AT22" s="187" t="s">
        <v>87</v>
      </c>
      <c r="AU22" s="187" t="s">
        <v>87</v>
      </c>
      <c r="AV22" s="187" t="s">
        <v>87</v>
      </c>
      <c r="AW22" s="187" t="s">
        <v>87</v>
      </c>
      <c r="AX22" s="187" t="s">
        <v>87</v>
      </c>
      <c r="AY22" s="187" t="s">
        <v>87</v>
      </c>
      <c r="AZ22" s="187" t="s">
        <v>87</v>
      </c>
      <c r="BA22" s="187" t="s">
        <v>87</v>
      </c>
      <c r="BB22" s="9"/>
      <c r="BC22" s="7"/>
      <c r="BD22" s="9"/>
      <c r="BE22" s="9"/>
      <c r="BF22" s="7"/>
      <c r="BG22" s="9"/>
      <c r="BH22" s="9"/>
      <c r="BI22" s="7"/>
      <c r="BJ22" s="9"/>
      <c r="BK22" s="9"/>
      <c r="BL22" s="7"/>
    </row>
    <row r="23" spans="1:64" ht="10.5" customHeight="1" x14ac:dyDescent="0.15">
      <c r="A23" s="193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9"/>
      <c r="BC23" s="7"/>
      <c r="BD23" s="9"/>
      <c r="BE23" s="9"/>
      <c r="BF23" s="7"/>
      <c r="BG23" s="9"/>
      <c r="BH23" s="9"/>
      <c r="BI23" s="7"/>
      <c r="BJ23" s="9"/>
      <c r="BK23" s="9"/>
      <c r="BL23" s="7"/>
    </row>
    <row r="24" spans="1:64" ht="2.25" customHeight="1" x14ac:dyDescent="0.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9"/>
      <c r="BC24" s="7"/>
      <c r="BD24" s="9"/>
      <c r="BE24" s="9"/>
      <c r="BF24" s="7"/>
      <c r="BG24" s="9"/>
      <c r="BH24" s="9"/>
      <c r="BI24" s="7"/>
      <c r="BJ24" s="9"/>
      <c r="BK24" s="9"/>
      <c r="BL24" s="7"/>
    </row>
    <row r="25" spans="1:64" ht="10.5" customHeight="1" x14ac:dyDescent="0.15">
      <c r="A25" s="193" t="s">
        <v>175</v>
      </c>
      <c r="B25" s="187" t="s">
        <v>87</v>
      </c>
      <c r="C25" s="187" t="s">
        <v>87</v>
      </c>
      <c r="D25" s="187" t="s">
        <v>87</v>
      </c>
      <c r="E25" s="187" t="s">
        <v>87</v>
      </c>
      <c r="F25" s="187" t="s">
        <v>87</v>
      </c>
      <c r="G25" s="187" t="s">
        <v>87</v>
      </c>
      <c r="H25" s="187" t="s">
        <v>87</v>
      </c>
      <c r="I25" s="187" t="s">
        <v>87</v>
      </c>
      <c r="J25" s="187" t="s">
        <v>87</v>
      </c>
      <c r="K25" s="187" t="s">
        <v>87</v>
      </c>
      <c r="L25" s="187" t="s">
        <v>87</v>
      </c>
      <c r="M25" s="187" t="s">
        <v>87</v>
      </c>
      <c r="N25" s="187" t="s">
        <v>87</v>
      </c>
      <c r="O25" s="187" t="s">
        <v>87</v>
      </c>
      <c r="P25" s="187" t="s">
        <v>87</v>
      </c>
      <c r="Q25" s="187" t="s">
        <v>87</v>
      </c>
      <c r="R25" s="187" t="s">
        <v>87</v>
      </c>
      <c r="S25" s="187" t="s">
        <v>87</v>
      </c>
      <c r="T25" s="187" t="s">
        <v>87</v>
      </c>
      <c r="U25" s="187" t="s">
        <v>87</v>
      </c>
      <c r="V25" s="187" t="s">
        <v>87</v>
      </c>
      <c r="W25" s="187" t="s">
        <v>87</v>
      </c>
      <c r="X25" s="187" t="s">
        <v>87</v>
      </c>
      <c r="Y25" s="187" t="s">
        <v>87</v>
      </c>
      <c r="Z25" s="187" t="s">
        <v>87</v>
      </c>
      <c r="AA25" s="187" t="s">
        <v>87</v>
      </c>
      <c r="AB25" s="187" t="s">
        <v>87</v>
      </c>
      <c r="AC25" s="187" t="s">
        <v>87</v>
      </c>
      <c r="AD25" s="187" t="s">
        <v>87</v>
      </c>
      <c r="AE25" s="187" t="s">
        <v>87</v>
      </c>
      <c r="AF25" s="187" t="s">
        <v>87</v>
      </c>
      <c r="AG25" s="187" t="s">
        <v>87</v>
      </c>
      <c r="AH25" s="187" t="s">
        <v>87</v>
      </c>
      <c r="AI25" s="187" t="s">
        <v>87</v>
      </c>
      <c r="AJ25" s="187" t="s">
        <v>87</v>
      </c>
      <c r="AK25" s="187" t="s">
        <v>87</v>
      </c>
      <c r="AL25" s="187" t="s">
        <v>87</v>
      </c>
      <c r="AM25" s="187" t="s">
        <v>87</v>
      </c>
      <c r="AN25" s="187" t="s">
        <v>87</v>
      </c>
      <c r="AO25" s="187" t="s">
        <v>87</v>
      </c>
      <c r="AP25" s="187" t="s">
        <v>87</v>
      </c>
      <c r="AQ25" s="187" t="s">
        <v>87</v>
      </c>
      <c r="AR25" s="187" t="s">
        <v>87</v>
      </c>
      <c r="AS25" s="187" t="s">
        <v>87</v>
      </c>
      <c r="AT25" s="187" t="s">
        <v>87</v>
      </c>
      <c r="AU25" s="187" t="s">
        <v>87</v>
      </c>
      <c r="AV25" s="187" t="s">
        <v>87</v>
      </c>
      <c r="AW25" s="187" t="s">
        <v>87</v>
      </c>
      <c r="AX25" s="187" t="s">
        <v>87</v>
      </c>
      <c r="AY25" s="187" t="s">
        <v>87</v>
      </c>
      <c r="AZ25" s="187" t="s">
        <v>87</v>
      </c>
      <c r="BA25" s="187" t="s">
        <v>87</v>
      </c>
      <c r="BB25" s="9"/>
      <c r="BC25" s="7"/>
      <c r="BD25" s="9"/>
      <c r="BE25" s="9"/>
      <c r="BF25" s="7"/>
      <c r="BG25" s="9"/>
      <c r="BH25" s="9"/>
      <c r="BI25" s="7"/>
      <c r="BJ25" s="9"/>
      <c r="BK25" s="9"/>
      <c r="BL25" s="7"/>
    </row>
    <row r="26" spans="1:64" ht="10.5" customHeight="1" x14ac:dyDescent="0.15">
      <c r="A26" s="193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9"/>
      <c r="BC26" s="7"/>
      <c r="BD26" s="9"/>
      <c r="BE26" s="9"/>
      <c r="BF26" s="7"/>
      <c r="BG26" s="9"/>
      <c r="BH26" s="9"/>
      <c r="BI26" s="7"/>
      <c r="BJ26" s="9"/>
      <c r="BK26" s="9"/>
      <c r="BL26" s="7"/>
    </row>
    <row r="27" spans="1:64" ht="13.5" hidden="1" customHeight="1" x14ac:dyDescent="0.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9"/>
      <c r="BC27" s="7"/>
      <c r="BD27" s="9"/>
      <c r="BE27" s="9"/>
      <c r="BF27" s="7"/>
      <c r="BG27" s="9"/>
      <c r="BH27" s="9"/>
      <c r="BI27" s="7"/>
      <c r="BJ27" s="9"/>
      <c r="BK27" s="9"/>
      <c r="BL27" s="7"/>
    </row>
    <row r="28" spans="1:64" ht="13.5" hidden="1" customHeight="1" x14ac:dyDescent="0.15">
      <c r="A28" s="193" t="s">
        <v>176</v>
      </c>
      <c r="B28" s="187" t="s">
        <v>87</v>
      </c>
      <c r="C28" s="187" t="s">
        <v>87</v>
      </c>
      <c r="D28" s="187" t="s">
        <v>87</v>
      </c>
      <c r="E28" s="187" t="s">
        <v>87</v>
      </c>
      <c r="F28" s="187" t="s">
        <v>87</v>
      </c>
      <c r="G28" s="187" t="s">
        <v>87</v>
      </c>
      <c r="H28" s="187" t="s">
        <v>87</v>
      </c>
      <c r="I28" s="187" t="s">
        <v>87</v>
      </c>
      <c r="J28" s="187" t="s">
        <v>87</v>
      </c>
      <c r="K28" s="187" t="s">
        <v>87</v>
      </c>
      <c r="L28" s="187" t="s">
        <v>87</v>
      </c>
      <c r="M28" s="187" t="s">
        <v>87</v>
      </c>
      <c r="N28" s="187" t="s">
        <v>87</v>
      </c>
      <c r="O28" s="187" t="s">
        <v>87</v>
      </c>
      <c r="P28" s="187" t="s">
        <v>87</v>
      </c>
      <c r="Q28" s="187" t="s">
        <v>87</v>
      </c>
      <c r="R28" s="187" t="s">
        <v>87</v>
      </c>
      <c r="S28" s="187" t="s">
        <v>87</v>
      </c>
      <c r="T28" s="187" t="s">
        <v>87</v>
      </c>
      <c r="U28" s="187" t="s">
        <v>87</v>
      </c>
      <c r="V28" s="187" t="s">
        <v>87</v>
      </c>
      <c r="W28" s="187" t="s">
        <v>87</v>
      </c>
      <c r="X28" s="187" t="s">
        <v>87</v>
      </c>
      <c r="Y28" s="187" t="s">
        <v>87</v>
      </c>
      <c r="Z28" s="187" t="s">
        <v>87</v>
      </c>
      <c r="AA28" s="187" t="s">
        <v>87</v>
      </c>
      <c r="AB28" s="187" t="s">
        <v>87</v>
      </c>
      <c r="AC28" s="187" t="s">
        <v>87</v>
      </c>
      <c r="AD28" s="187" t="s">
        <v>87</v>
      </c>
      <c r="AE28" s="187" t="s">
        <v>87</v>
      </c>
      <c r="AF28" s="187" t="s">
        <v>87</v>
      </c>
      <c r="AG28" s="187" t="s">
        <v>87</v>
      </c>
      <c r="AH28" s="187" t="s">
        <v>87</v>
      </c>
      <c r="AI28" s="187" t="s">
        <v>87</v>
      </c>
      <c r="AJ28" s="187" t="s">
        <v>87</v>
      </c>
      <c r="AK28" s="187" t="s">
        <v>87</v>
      </c>
      <c r="AL28" s="187" t="s">
        <v>87</v>
      </c>
      <c r="AM28" s="187" t="s">
        <v>87</v>
      </c>
      <c r="AN28" s="187" t="s">
        <v>87</v>
      </c>
      <c r="AO28" s="187" t="s">
        <v>87</v>
      </c>
      <c r="AP28" s="187" t="s">
        <v>87</v>
      </c>
      <c r="AQ28" s="187" t="s">
        <v>87</v>
      </c>
      <c r="AR28" s="187" t="s">
        <v>87</v>
      </c>
      <c r="AS28" s="187" t="s">
        <v>87</v>
      </c>
      <c r="AT28" s="187" t="s">
        <v>87</v>
      </c>
      <c r="AU28" s="187" t="s">
        <v>87</v>
      </c>
      <c r="AV28" s="187" t="s">
        <v>87</v>
      </c>
      <c r="AW28" s="187" t="s">
        <v>87</v>
      </c>
      <c r="AX28" s="187" t="s">
        <v>87</v>
      </c>
      <c r="AY28" s="187" t="s">
        <v>87</v>
      </c>
      <c r="AZ28" s="187" t="s">
        <v>87</v>
      </c>
      <c r="BA28" s="187" t="s">
        <v>87</v>
      </c>
      <c r="BB28" s="9"/>
      <c r="BC28" s="7"/>
      <c r="BD28" s="9"/>
      <c r="BE28" s="9"/>
      <c r="BF28" s="7"/>
      <c r="BG28" s="9"/>
      <c r="BH28" s="9"/>
      <c r="BI28" s="7"/>
      <c r="BJ28" s="9"/>
      <c r="BK28" s="9"/>
      <c r="BL28" s="7"/>
    </row>
    <row r="29" spans="1:64" ht="13.5" hidden="1" customHeight="1" x14ac:dyDescent="0.15">
      <c r="A29" s="193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9"/>
      <c r="BC29" s="7"/>
      <c r="BD29" s="9"/>
      <c r="BE29" s="9"/>
      <c r="BF29" s="7"/>
      <c r="BG29" s="9"/>
      <c r="BH29" s="9"/>
      <c r="BI29" s="7"/>
      <c r="BJ29" s="9"/>
      <c r="BK29" s="9"/>
      <c r="BL29" s="7"/>
    </row>
    <row r="30" spans="1:64" ht="13.5" hidden="1" customHeight="1" x14ac:dyDescent="0.15">
      <c r="A30" s="6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9"/>
      <c r="BC30" s="7"/>
      <c r="BD30" s="9"/>
      <c r="BE30" s="9"/>
      <c r="BF30" s="7"/>
      <c r="BG30" s="9"/>
      <c r="BH30" s="9"/>
      <c r="BI30" s="7"/>
      <c r="BJ30" s="9"/>
      <c r="BK30" s="9"/>
      <c r="BL30" s="7"/>
    </row>
    <row r="31" spans="1:64" ht="13.5" hidden="1" customHeight="1" x14ac:dyDescent="0.15">
      <c r="A31" s="193" t="s">
        <v>165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9"/>
      <c r="BC31" s="7"/>
      <c r="BD31" s="9"/>
      <c r="BE31" s="9"/>
      <c r="BF31" s="7"/>
      <c r="BG31" s="9"/>
      <c r="BH31" s="9"/>
      <c r="BI31" s="7"/>
      <c r="BJ31" s="9"/>
      <c r="BK31" s="9"/>
      <c r="BL31" s="7"/>
    </row>
    <row r="32" spans="1:64" ht="13.5" hidden="1" customHeight="1" x14ac:dyDescent="0.15">
      <c r="A32" s="193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9"/>
      <c r="BC32" s="7"/>
      <c r="BD32" s="9"/>
      <c r="BE32" s="9"/>
      <c r="BF32" s="7"/>
      <c r="BG32" s="9"/>
      <c r="BH32" s="9"/>
      <c r="BI32" s="7"/>
      <c r="BJ32" s="9"/>
      <c r="BK32" s="9"/>
      <c r="BL32" s="7"/>
    </row>
    <row r="33" spans="1:64" ht="13.5" hidden="1" customHeight="1" x14ac:dyDescent="0.15">
      <c r="A33" s="193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9"/>
      <c r="BC33" s="7"/>
      <c r="BD33" s="9"/>
      <c r="BE33" s="9"/>
      <c r="BF33" s="7"/>
      <c r="BG33" s="9"/>
      <c r="BH33" s="9"/>
      <c r="BI33" s="7"/>
      <c r="BJ33" s="9"/>
      <c r="BK33" s="9"/>
      <c r="BL33" s="7"/>
    </row>
    <row r="34" spans="1:64" ht="13.5" hidden="1" customHeight="1" x14ac:dyDescent="0.15">
      <c r="A34" s="193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9"/>
      <c r="BC34" s="7"/>
      <c r="BD34" s="9"/>
      <c r="BE34" s="9"/>
      <c r="BF34" s="7"/>
      <c r="BG34" s="9"/>
      <c r="BH34" s="9"/>
      <c r="BI34" s="7"/>
      <c r="BJ34" s="9"/>
      <c r="BK34" s="9"/>
      <c r="BL34" s="7"/>
    </row>
    <row r="35" spans="1:64" ht="13.5" hidden="1" customHeight="1" x14ac:dyDescent="0.15">
      <c r="A35" s="193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9"/>
      <c r="BC35" s="7"/>
      <c r="BD35" s="9"/>
      <c r="BE35" s="9"/>
      <c r="BF35" s="7"/>
      <c r="BG35" s="9"/>
      <c r="BH35" s="9"/>
      <c r="BI35" s="7"/>
      <c r="BJ35" s="9"/>
      <c r="BK35" s="9"/>
      <c r="BL35" s="7"/>
    </row>
    <row r="36" spans="1:64" ht="13.5" hidden="1" customHeight="1" x14ac:dyDescent="0.15">
      <c r="A36" s="193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9"/>
      <c r="BC36" s="7"/>
      <c r="BD36" s="9"/>
      <c r="BE36" s="9"/>
      <c r="BF36" s="7"/>
      <c r="BG36" s="9"/>
      <c r="BH36" s="9"/>
      <c r="BI36" s="7"/>
      <c r="BJ36" s="9"/>
      <c r="BK36" s="9"/>
      <c r="BL36" s="7"/>
    </row>
    <row r="37" spans="1:64" ht="13.5" hidden="1" customHeight="1" x14ac:dyDescent="0.15">
      <c r="A37" s="6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9"/>
      <c r="BC37" s="7"/>
      <c r="BD37" s="9"/>
      <c r="BE37" s="9"/>
      <c r="BF37" s="7"/>
      <c r="BG37" s="9"/>
      <c r="BH37" s="9"/>
      <c r="BI37" s="7"/>
      <c r="BJ37" s="9"/>
      <c r="BK37" s="9"/>
      <c r="BL37" s="7"/>
    </row>
    <row r="38" spans="1:64" ht="13.5" hidden="1" customHeight="1" x14ac:dyDescent="0.15">
      <c r="A38" s="193" t="s">
        <v>168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9"/>
      <c r="BC38" s="7"/>
      <c r="BD38" s="9"/>
      <c r="BE38" s="9"/>
      <c r="BF38" s="7"/>
      <c r="BG38" s="9"/>
      <c r="BH38" s="9"/>
      <c r="BI38" s="7"/>
      <c r="BJ38" s="9"/>
      <c r="BK38" s="9"/>
      <c r="BL38" s="7"/>
    </row>
    <row r="39" spans="1:64" ht="13.5" hidden="1" customHeight="1" x14ac:dyDescent="0.15">
      <c r="A39" s="193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9"/>
      <c r="BC39" s="7"/>
      <c r="BD39" s="9"/>
      <c r="BE39" s="9"/>
      <c r="BF39" s="7"/>
      <c r="BG39" s="9"/>
      <c r="BH39" s="9"/>
      <c r="BI39" s="7"/>
      <c r="BJ39" s="9"/>
      <c r="BK39" s="9"/>
      <c r="BL39" s="7"/>
    </row>
    <row r="40" spans="1:64" ht="13.5" hidden="1" customHeight="1" x14ac:dyDescent="0.15">
      <c r="A40" s="193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9"/>
      <c r="BC40" s="7"/>
      <c r="BD40" s="9"/>
      <c r="BE40" s="9"/>
      <c r="BF40" s="7"/>
      <c r="BG40" s="9"/>
      <c r="BH40" s="9"/>
      <c r="BI40" s="7"/>
      <c r="BJ40" s="9"/>
      <c r="BK40" s="9"/>
      <c r="BL40" s="7"/>
    </row>
    <row r="41" spans="1:64" ht="13.5" hidden="1" customHeight="1" x14ac:dyDescent="0.15">
      <c r="A41" s="193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9"/>
      <c r="BC41" s="7"/>
      <c r="BD41" s="9"/>
      <c r="BE41" s="9"/>
      <c r="BF41" s="7"/>
      <c r="BG41" s="9"/>
      <c r="BH41" s="9"/>
      <c r="BI41" s="7"/>
      <c r="BJ41" s="9"/>
      <c r="BK41" s="9"/>
      <c r="BL41" s="7"/>
    </row>
    <row r="42" spans="1:64" ht="13.5" hidden="1" customHeight="1" x14ac:dyDescent="0.15">
      <c r="A42" s="193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9"/>
      <c r="BC42" s="7"/>
      <c r="BD42" s="9"/>
      <c r="BE42" s="9"/>
      <c r="BF42" s="7"/>
      <c r="BG42" s="9"/>
      <c r="BH42" s="9"/>
      <c r="BI42" s="7"/>
      <c r="BJ42" s="9"/>
      <c r="BK42" s="9"/>
      <c r="BL42" s="7"/>
    </row>
    <row r="43" spans="1:64" ht="13.5" hidden="1" customHeight="1" x14ac:dyDescent="0.15">
      <c r="A43" s="193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9"/>
      <c r="BC43" s="7"/>
      <c r="BD43" s="9"/>
      <c r="BE43" s="9"/>
      <c r="BF43" s="7"/>
      <c r="BG43" s="9"/>
      <c r="BH43" s="9"/>
      <c r="BI43" s="7"/>
      <c r="BJ43" s="9"/>
      <c r="BK43" s="9"/>
      <c r="BL43" s="7"/>
    </row>
    <row r="44" spans="1:64" ht="13.5" hidden="1" customHeight="1" x14ac:dyDescent="0.15">
      <c r="A44" s="6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9"/>
      <c r="BC44" s="7"/>
      <c r="BD44" s="9"/>
      <c r="BE44" s="9"/>
      <c r="BF44" s="7"/>
      <c r="BG44" s="9"/>
      <c r="BH44" s="9"/>
      <c r="BI44" s="7"/>
      <c r="BJ44" s="9"/>
      <c r="BK44" s="9"/>
      <c r="BL44" s="7"/>
    </row>
    <row r="45" spans="1:64" ht="13.5" hidden="1" customHeight="1" x14ac:dyDescent="0.15">
      <c r="A45" s="193" t="s">
        <v>169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9"/>
      <c r="BC45" s="7"/>
      <c r="BD45" s="9"/>
      <c r="BE45" s="9"/>
      <c r="BF45" s="7"/>
      <c r="BG45" s="9"/>
      <c r="BH45" s="9"/>
      <c r="BI45" s="7"/>
      <c r="BJ45" s="9"/>
      <c r="BK45" s="9"/>
      <c r="BL45" s="7"/>
    </row>
    <row r="46" spans="1:64" ht="13.5" hidden="1" customHeight="1" x14ac:dyDescent="0.15">
      <c r="A46" s="193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9"/>
      <c r="BC46" s="7"/>
      <c r="BD46" s="9"/>
      <c r="BE46" s="9"/>
      <c r="BF46" s="7"/>
      <c r="BG46" s="9"/>
      <c r="BH46" s="9"/>
      <c r="BI46" s="7"/>
      <c r="BJ46" s="9"/>
      <c r="BK46" s="9"/>
      <c r="BL46" s="7"/>
    </row>
    <row r="47" spans="1:64" ht="13.5" hidden="1" customHeight="1" x14ac:dyDescent="0.15">
      <c r="A47" s="193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9"/>
      <c r="BC47" s="7"/>
      <c r="BD47" s="9"/>
      <c r="BE47" s="9"/>
      <c r="BF47" s="7"/>
      <c r="BG47" s="9"/>
      <c r="BH47" s="9"/>
      <c r="BI47" s="7"/>
      <c r="BJ47" s="9"/>
      <c r="BK47" s="9"/>
      <c r="BL47" s="7"/>
    </row>
    <row r="48" spans="1:64" ht="13.5" hidden="1" customHeight="1" x14ac:dyDescent="0.15">
      <c r="A48" s="193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9"/>
      <c r="BC48" s="7"/>
      <c r="BD48" s="9"/>
      <c r="BE48" s="9"/>
      <c r="BF48" s="7"/>
      <c r="BG48" s="9"/>
      <c r="BH48" s="9"/>
      <c r="BI48" s="7"/>
      <c r="BJ48" s="9"/>
      <c r="BK48" s="9"/>
      <c r="BL48" s="7"/>
    </row>
    <row r="49" spans="1:64" ht="13.5" hidden="1" customHeight="1" x14ac:dyDescent="0.15">
      <c r="A49" s="193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9"/>
      <c r="BC49" s="7"/>
      <c r="BD49" s="9"/>
      <c r="BE49" s="9"/>
      <c r="BF49" s="7"/>
      <c r="BG49" s="9"/>
      <c r="BH49" s="9"/>
      <c r="BI49" s="7"/>
      <c r="BJ49" s="9"/>
      <c r="BK49" s="9"/>
      <c r="BL49" s="7"/>
    </row>
    <row r="50" spans="1:64" ht="13.5" hidden="1" customHeight="1" x14ac:dyDescent="0.15">
      <c r="A50" s="193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9"/>
      <c r="BC50" s="7"/>
      <c r="BD50" s="9"/>
      <c r="BE50" s="9"/>
      <c r="BF50" s="7"/>
      <c r="BG50" s="9"/>
      <c r="BH50" s="9"/>
      <c r="BI50" s="7"/>
      <c r="BJ50" s="9"/>
      <c r="BK50" s="9"/>
      <c r="BL50" s="7"/>
    </row>
    <row r="51" spans="1:64" ht="13.5" hidden="1" customHeight="1" x14ac:dyDescent="0.15">
      <c r="A51" s="6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9"/>
      <c r="BC51" s="7"/>
      <c r="BD51" s="9"/>
      <c r="BE51" s="9"/>
      <c r="BF51" s="7"/>
      <c r="BG51" s="9"/>
      <c r="BH51" s="9"/>
      <c r="BI51" s="7"/>
      <c r="BJ51" s="9"/>
      <c r="BK51" s="9"/>
      <c r="BL51" s="7"/>
    </row>
    <row r="52" spans="1:64" ht="13.5" hidden="1" customHeight="1" x14ac:dyDescent="0.15">
      <c r="A52" s="193" t="s">
        <v>170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9"/>
      <c r="BC52" s="7"/>
      <c r="BD52" s="9"/>
      <c r="BE52" s="9"/>
      <c r="BF52" s="7"/>
      <c r="BG52" s="9"/>
      <c r="BH52" s="9"/>
      <c r="BI52" s="7"/>
      <c r="BJ52" s="9"/>
      <c r="BK52" s="9"/>
      <c r="BL52" s="7"/>
    </row>
    <row r="53" spans="1:64" ht="13.5" hidden="1" customHeight="1" x14ac:dyDescent="0.15">
      <c r="A53" s="193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9"/>
      <c r="BC53" s="7"/>
      <c r="BD53" s="9"/>
      <c r="BE53" s="9"/>
      <c r="BF53" s="7"/>
      <c r="BG53" s="9"/>
      <c r="BH53" s="9"/>
      <c r="BI53" s="7"/>
      <c r="BJ53" s="9"/>
      <c r="BK53" s="9"/>
      <c r="BL53" s="7"/>
    </row>
    <row r="54" spans="1:64" ht="13.5" hidden="1" customHeight="1" x14ac:dyDescent="0.15">
      <c r="A54" s="193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9"/>
      <c r="BC54" s="7"/>
      <c r="BD54" s="9"/>
      <c r="BE54" s="9"/>
      <c r="BF54" s="7"/>
      <c r="BG54" s="9"/>
      <c r="BH54" s="9"/>
      <c r="BI54" s="7"/>
      <c r="BJ54" s="9"/>
      <c r="BK54" s="9"/>
      <c r="BL54" s="7"/>
    </row>
    <row r="55" spans="1:64" ht="13.5" hidden="1" customHeight="1" x14ac:dyDescent="0.15">
      <c r="A55" s="193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9"/>
      <c r="BC55" s="7"/>
      <c r="BD55" s="9"/>
      <c r="BE55" s="9"/>
      <c r="BF55" s="7"/>
      <c r="BG55" s="9"/>
      <c r="BH55" s="9"/>
      <c r="BI55" s="7"/>
      <c r="BJ55" s="9"/>
      <c r="BK55" s="9"/>
      <c r="BL55" s="7"/>
    </row>
    <row r="56" spans="1:64" ht="13.5" hidden="1" customHeight="1" x14ac:dyDescent="0.15">
      <c r="A56" s="193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9"/>
      <c r="BC56" s="7"/>
      <c r="BD56" s="9"/>
      <c r="BE56" s="9"/>
      <c r="BF56" s="7"/>
      <c r="BG56" s="9"/>
      <c r="BH56" s="9"/>
      <c r="BI56" s="7"/>
      <c r="BJ56" s="9"/>
      <c r="BK56" s="9"/>
      <c r="BL56" s="7"/>
    </row>
    <row r="57" spans="1:64" ht="13.5" hidden="1" customHeight="1" x14ac:dyDescent="0.15">
      <c r="A57" s="193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9"/>
      <c r="BC57" s="7"/>
      <c r="BD57" s="9"/>
      <c r="BE57" s="9"/>
      <c r="BF57" s="7"/>
      <c r="BG57" s="9"/>
      <c r="BH57" s="9"/>
      <c r="BI57" s="7"/>
      <c r="BJ57" s="9"/>
      <c r="BK57" s="9"/>
      <c r="BL57" s="7"/>
    </row>
    <row r="58" spans="1:64" ht="13.5" hidden="1" customHeight="1" x14ac:dyDescent="0.15">
      <c r="A58" s="6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9"/>
      <c r="BC58" s="7"/>
      <c r="BD58" s="9"/>
      <c r="BE58" s="9"/>
      <c r="BF58" s="7"/>
      <c r="BG58" s="9"/>
      <c r="BH58" s="9"/>
      <c r="BI58" s="7"/>
      <c r="BJ58" s="9"/>
      <c r="BK58" s="9"/>
      <c r="BL58" s="7"/>
    </row>
    <row r="59" spans="1:64" ht="13.5" hidden="1" customHeight="1" x14ac:dyDescent="0.15">
      <c r="A59" s="193" t="s">
        <v>173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9"/>
      <c r="BC59" s="7"/>
      <c r="BD59" s="9"/>
      <c r="BE59" s="9"/>
      <c r="BF59" s="7"/>
      <c r="BG59" s="9"/>
      <c r="BH59" s="9"/>
      <c r="BI59" s="7"/>
      <c r="BJ59" s="9"/>
      <c r="BK59" s="9"/>
      <c r="BL59" s="7"/>
    </row>
    <row r="60" spans="1:64" ht="13.5" hidden="1" customHeight="1" x14ac:dyDescent="0.15">
      <c r="A60" s="193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9"/>
      <c r="BC60" s="7"/>
      <c r="BD60" s="9"/>
      <c r="BE60" s="9"/>
      <c r="BF60" s="7"/>
      <c r="BG60" s="9"/>
      <c r="BH60" s="9"/>
      <c r="BI60" s="7"/>
      <c r="BJ60" s="9"/>
      <c r="BK60" s="9"/>
      <c r="BL60" s="7"/>
    </row>
    <row r="61" spans="1:64" ht="13.5" hidden="1" customHeight="1" x14ac:dyDescent="0.15">
      <c r="A61" s="193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9"/>
      <c r="BC61" s="7"/>
      <c r="BD61" s="9"/>
      <c r="BE61" s="9"/>
      <c r="BF61" s="7"/>
      <c r="BG61" s="9"/>
      <c r="BH61" s="9"/>
      <c r="BI61" s="7"/>
      <c r="BJ61" s="9"/>
      <c r="BK61" s="9"/>
      <c r="BL61" s="7"/>
    </row>
    <row r="62" spans="1:64" ht="13.5" hidden="1" customHeight="1" x14ac:dyDescent="0.15">
      <c r="A62" s="193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9"/>
      <c r="BC62" s="7"/>
      <c r="BD62" s="9"/>
      <c r="BE62" s="9"/>
      <c r="BF62" s="7"/>
      <c r="BG62" s="9"/>
      <c r="BH62" s="9"/>
      <c r="BI62" s="7"/>
      <c r="BJ62" s="9"/>
      <c r="BK62" s="9"/>
      <c r="BL62" s="7"/>
    </row>
    <row r="63" spans="1:64" ht="13.5" hidden="1" customHeight="1" x14ac:dyDescent="0.15">
      <c r="A63" s="193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9"/>
      <c r="BC63" s="7"/>
      <c r="BD63" s="9"/>
      <c r="BE63" s="9"/>
      <c r="BF63" s="7"/>
      <c r="BG63" s="9"/>
      <c r="BH63" s="9"/>
      <c r="BI63" s="7"/>
      <c r="BJ63" s="9"/>
      <c r="BK63" s="9"/>
      <c r="BL63" s="7"/>
    </row>
    <row r="64" spans="1:64" ht="13.5" hidden="1" customHeight="1" x14ac:dyDescent="0.15">
      <c r="A64" s="193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9"/>
      <c r="BC64" s="7"/>
      <c r="BD64" s="9"/>
      <c r="BE64" s="9"/>
      <c r="BF64" s="7"/>
      <c r="BG64" s="9"/>
      <c r="BH64" s="9"/>
      <c r="BI64" s="7"/>
      <c r="BJ64" s="9"/>
      <c r="BK64" s="9"/>
      <c r="BL64" s="7"/>
    </row>
    <row r="65" spans="1:64" ht="13.5" hidden="1" customHeight="1" x14ac:dyDescent="0.15">
      <c r="A65" s="6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9"/>
      <c r="BC65" s="7"/>
      <c r="BD65" s="9"/>
      <c r="BE65" s="9"/>
      <c r="BF65" s="7"/>
      <c r="BG65" s="9"/>
      <c r="BH65" s="9"/>
      <c r="BI65" s="7"/>
      <c r="BJ65" s="9"/>
      <c r="BK65" s="9"/>
      <c r="BL65" s="7"/>
    </row>
    <row r="66" spans="1:64" ht="13.5" hidden="1" customHeight="1" x14ac:dyDescent="0.15">
      <c r="A66" s="193" t="s">
        <v>174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9"/>
      <c r="BC66" s="7"/>
      <c r="BD66" s="9"/>
      <c r="BE66" s="9"/>
      <c r="BF66" s="7"/>
      <c r="BG66" s="9"/>
      <c r="BH66" s="9"/>
      <c r="BI66" s="7"/>
      <c r="BJ66" s="9"/>
      <c r="BK66" s="9"/>
      <c r="BL66" s="7"/>
    </row>
    <row r="67" spans="1:64" ht="13.5" hidden="1" customHeight="1" x14ac:dyDescent="0.15">
      <c r="A67" s="193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9"/>
      <c r="BC67" s="7"/>
      <c r="BD67" s="9"/>
      <c r="BE67" s="9"/>
      <c r="BF67" s="7"/>
      <c r="BG67" s="9"/>
      <c r="BH67" s="9"/>
      <c r="BI67" s="7"/>
      <c r="BJ67" s="9"/>
      <c r="BK67" s="9"/>
      <c r="BL67" s="7"/>
    </row>
    <row r="68" spans="1:64" ht="13.5" hidden="1" customHeight="1" x14ac:dyDescent="0.15">
      <c r="A68" s="193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9"/>
      <c r="BC68" s="7"/>
      <c r="BD68" s="9"/>
      <c r="BE68" s="9"/>
      <c r="BF68" s="7"/>
      <c r="BG68" s="9"/>
      <c r="BH68" s="9"/>
      <c r="BI68" s="7"/>
      <c r="BJ68" s="9"/>
      <c r="BK68" s="9"/>
      <c r="BL68" s="7"/>
    </row>
    <row r="69" spans="1:64" ht="13.5" hidden="1" customHeight="1" x14ac:dyDescent="0.15">
      <c r="A69" s="193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9"/>
      <c r="BC69" s="7"/>
      <c r="BD69" s="9"/>
      <c r="BE69" s="9"/>
      <c r="BF69" s="7"/>
      <c r="BG69" s="9"/>
      <c r="BH69" s="9"/>
      <c r="BI69" s="7"/>
      <c r="BJ69" s="9"/>
      <c r="BK69" s="9"/>
      <c r="BL69" s="7"/>
    </row>
    <row r="70" spans="1:64" ht="13.5" hidden="1" customHeight="1" x14ac:dyDescent="0.15">
      <c r="A70" s="193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9"/>
      <c r="BC70" s="7"/>
      <c r="BD70" s="9"/>
      <c r="BE70" s="9"/>
      <c r="BF70" s="7"/>
      <c r="BG70" s="9"/>
      <c r="BH70" s="9"/>
      <c r="BI70" s="7"/>
      <c r="BJ70" s="9"/>
      <c r="BK70" s="9"/>
      <c r="BL70" s="7"/>
    </row>
    <row r="71" spans="1:64" ht="13.5" hidden="1" customHeight="1" x14ac:dyDescent="0.15">
      <c r="A71" s="193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9"/>
      <c r="BC71" s="7"/>
      <c r="BD71" s="9"/>
      <c r="BE71" s="9"/>
      <c r="BF71" s="7"/>
      <c r="BG71" s="9"/>
      <c r="BH71" s="9"/>
      <c r="BI71" s="7"/>
      <c r="BJ71" s="9"/>
      <c r="BK71" s="9"/>
      <c r="BL71" s="7"/>
    </row>
    <row r="72" spans="1:64" ht="13.5" hidden="1" customHeight="1" x14ac:dyDescent="0.15">
      <c r="A72" s="6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9"/>
      <c r="BC72" s="7"/>
      <c r="BD72" s="9"/>
      <c r="BE72" s="9"/>
      <c r="BF72" s="7"/>
      <c r="BG72" s="9"/>
      <c r="BH72" s="9"/>
      <c r="BI72" s="7"/>
      <c r="BJ72" s="9"/>
      <c r="BK72" s="9"/>
      <c r="BL72" s="7"/>
    </row>
    <row r="73" spans="1:64" ht="13.5" hidden="1" customHeight="1" x14ac:dyDescent="0.15">
      <c r="A73" s="193" t="s">
        <v>175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9"/>
      <c r="BC73" s="7"/>
      <c r="BD73" s="9"/>
      <c r="BE73" s="9"/>
      <c r="BF73" s="7"/>
      <c r="BG73" s="9"/>
      <c r="BH73" s="9"/>
      <c r="BI73" s="7"/>
      <c r="BJ73" s="9"/>
      <c r="BK73" s="9"/>
      <c r="BL73" s="7"/>
    </row>
    <row r="74" spans="1:64" ht="13.5" hidden="1" customHeight="1" x14ac:dyDescent="0.15">
      <c r="A74" s="193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9"/>
      <c r="BC74" s="7"/>
      <c r="BD74" s="9"/>
      <c r="BE74" s="9"/>
      <c r="BF74" s="7"/>
      <c r="BG74" s="9"/>
      <c r="BH74" s="9"/>
      <c r="BI74" s="7"/>
      <c r="BJ74" s="9"/>
      <c r="BK74" s="9"/>
      <c r="BL74" s="7"/>
    </row>
    <row r="75" spans="1:64" ht="13.5" hidden="1" customHeight="1" x14ac:dyDescent="0.15">
      <c r="A75" s="193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9"/>
      <c r="BC75" s="7"/>
      <c r="BD75" s="9"/>
      <c r="BE75" s="9"/>
      <c r="BF75" s="7"/>
      <c r="BG75" s="9"/>
      <c r="BH75" s="9"/>
      <c r="BI75" s="7"/>
      <c r="BJ75" s="9"/>
      <c r="BK75" s="9"/>
      <c r="BL75" s="7"/>
    </row>
    <row r="76" spans="1:64" ht="13.5" hidden="1" customHeight="1" x14ac:dyDescent="0.15">
      <c r="A76" s="193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9"/>
      <c r="BC76" s="7"/>
      <c r="BD76" s="9"/>
      <c r="BE76" s="9"/>
      <c r="BF76" s="7"/>
      <c r="BG76" s="9"/>
      <c r="BH76" s="9"/>
      <c r="BI76" s="7"/>
      <c r="BJ76" s="9"/>
      <c r="BK76" s="9"/>
      <c r="BL76" s="7"/>
    </row>
    <row r="77" spans="1:64" ht="13.5" hidden="1" customHeight="1" x14ac:dyDescent="0.15">
      <c r="A77" s="193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9"/>
      <c r="BC77" s="7"/>
      <c r="BD77" s="9"/>
      <c r="BE77" s="9"/>
      <c r="BF77" s="7"/>
      <c r="BG77" s="9"/>
      <c r="BH77" s="9"/>
      <c r="BI77" s="7"/>
      <c r="BJ77" s="9"/>
      <c r="BK77" s="9"/>
      <c r="BL77" s="7"/>
    </row>
    <row r="78" spans="1:64" ht="13.5" hidden="1" customHeight="1" x14ac:dyDescent="0.15">
      <c r="A78" s="193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9"/>
      <c r="BC78" s="7"/>
      <c r="BD78" s="9"/>
      <c r="BE78" s="9"/>
      <c r="BF78" s="7"/>
      <c r="BG78" s="9"/>
      <c r="BH78" s="9"/>
      <c r="BI78" s="7"/>
      <c r="BJ78" s="9"/>
      <c r="BK78" s="9"/>
      <c r="BL78" s="7"/>
    </row>
    <row r="79" spans="1:64" ht="13.5" hidden="1" customHeight="1" x14ac:dyDescent="0.15">
      <c r="A79" s="6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9"/>
      <c r="BC79" s="7"/>
      <c r="BD79" s="9"/>
      <c r="BE79" s="9"/>
      <c r="BF79" s="7"/>
      <c r="BG79" s="9"/>
      <c r="BH79" s="9"/>
      <c r="BI79" s="7"/>
      <c r="BJ79" s="9"/>
      <c r="BK79" s="9"/>
      <c r="BL79" s="7"/>
    </row>
    <row r="80" spans="1:64" ht="13.5" hidden="1" customHeight="1" x14ac:dyDescent="0.15">
      <c r="A80" s="193" t="s">
        <v>176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9"/>
      <c r="BC80" s="7"/>
      <c r="BD80" s="9"/>
      <c r="BE80" s="9"/>
      <c r="BF80" s="7"/>
      <c r="BG80" s="9"/>
      <c r="BH80" s="9"/>
      <c r="BI80" s="7"/>
      <c r="BJ80" s="9"/>
      <c r="BK80" s="9"/>
      <c r="BL80" s="7"/>
    </row>
    <row r="81" spans="1:64" ht="13.5" hidden="1" customHeight="1" x14ac:dyDescent="0.15">
      <c r="A81" s="193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9"/>
      <c r="BC81" s="7"/>
      <c r="BD81" s="9"/>
      <c r="BE81" s="9"/>
      <c r="BF81" s="7"/>
      <c r="BG81" s="9"/>
      <c r="BH81" s="9"/>
      <c r="BI81" s="7"/>
      <c r="BJ81" s="9"/>
      <c r="BK81" s="9"/>
      <c r="BL81" s="7"/>
    </row>
    <row r="82" spans="1:64" ht="13.5" hidden="1" customHeight="1" x14ac:dyDescent="0.15">
      <c r="A82" s="193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9"/>
      <c r="BC82" s="7"/>
      <c r="BD82" s="9"/>
      <c r="BE82" s="9"/>
      <c r="BF82" s="7"/>
      <c r="BG82" s="9"/>
      <c r="BH82" s="9"/>
      <c r="BI82" s="7"/>
      <c r="BJ82" s="9"/>
      <c r="BK82" s="9"/>
      <c r="BL82" s="7"/>
    </row>
    <row r="83" spans="1:64" ht="3.75" customHeight="1" x14ac:dyDescent="0.15">
      <c r="A83" s="193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9"/>
      <c r="BC83" s="7"/>
      <c r="BD83" s="9"/>
      <c r="BE83" s="9"/>
      <c r="BF83" s="7"/>
      <c r="BG83" s="9"/>
      <c r="BH83" s="9"/>
      <c r="BI83" s="7"/>
      <c r="BJ83" s="9"/>
      <c r="BK83" s="9"/>
      <c r="BL83" s="7"/>
    </row>
    <row r="84" spans="1:64" ht="3.75" customHeight="1" x14ac:dyDescent="0.15">
      <c r="A84" s="193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9"/>
      <c r="BC84" s="7"/>
      <c r="BD84" s="9"/>
      <c r="BE84" s="9"/>
      <c r="BF84" s="7"/>
      <c r="BG84" s="9"/>
      <c r="BH84" s="9"/>
      <c r="BI84" s="7"/>
      <c r="BJ84" s="9"/>
      <c r="BK84" s="9"/>
      <c r="BL84" s="7"/>
    </row>
    <row r="85" spans="1:64" ht="3.75" customHeight="1" x14ac:dyDescent="0.15">
      <c r="A85" s="193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9"/>
      <c r="BC85" s="7"/>
      <c r="BD85" s="9"/>
      <c r="BE85" s="9"/>
      <c r="BF85" s="7"/>
      <c r="BG85" s="9"/>
      <c r="BH85" s="9"/>
      <c r="BI85" s="7"/>
      <c r="BJ85" s="9"/>
      <c r="BK85" s="9"/>
      <c r="BL85" s="7"/>
    </row>
    <row r="86" spans="1:64" ht="6" customHeight="1" x14ac:dyDescent="0.15">
      <c r="A86" s="7"/>
      <c r="B86" s="7"/>
      <c r="BB86" s="9"/>
      <c r="BC86" s="7"/>
      <c r="BD86" s="9"/>
      <c r="BE86" s="9"/>
      <c r="BF86" s="7"/>
      <c r="BG86" s="9"/>
      <c r="BH86" s="9"/>
      <c r="BI86" s="7"/>
      <c r="BJ86" s="9"/>
      <c r="BK86" s="9"/>
      <c r="BL86" s="7"/>
    </row>
    <row r="87" spans="1:64" ht="12.75" customHeight="1" x14ac:dyDescent="0.15">
      <c r="A87" s="199" t="s">
        <v>177</v>
      </c>
      <c r="B87" s="199"/>
      <c r="C87" s="199"/>
      <c r="D87" s="199"/>
      <c r="E87" s="199"/>
      <c r="F87" s="199"/>
      <c r="G87" s="5"/>
      <c r="H87" s="197" t="s">
        <v>178</v>
      </c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7"/>
      <c r="X87" s="7"/>
      <c r="Y87" s="5" t="s">
        <v>19</v>
      </c>
      <c r="Z87" s="198" t="s">
        <v>179</v>
      </c>
      <c r="AA87" s="198"/>
      <c r="AB87" s="198"/>
      <c r="AC87" s="198"/>
      <c r="AD87" s="198"/>
      <c r="AE87" s="198"/>
      <c r="AF87" s="198"/>
      <c r="AG87" s="7"/>
      <c r="AH87" s="7"/>
      <c r="AI87" s="7"/>
      <c r="AJ87" s="7"/>
      <c r="AK87" s="7"/>
      <c r="AL87" s="7"/>
      <c r="AM87" s="7"/>
      <c r="AN87" s="7"/>
      <c r="AO87" s="10"/>
      <c r="AP87" s="7"/>
      <c r="AQ87" s="7"/>
      <c r="AR87" s="11" t="s">
        <v>172</v>
      </c>
      <c r="AS87" s="198" t="s">
        <v>180</v>
      </c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</row>
    <row r="88" spans="1:64" ht="3.7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10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9"/>
      <c r="BB88" s="9"/>
      <c r="BC88" s="7"/>
      <c r="BD88" s="9"/>
      <c r="BE88" s="9"/>
      <c r="BF88" s="7"/>
      <c r="BG88" s="9"/>
      <c r="BH88" s="9"/>
      <c r="BI88" s="7"/>
      <c r="BJ88" s="9"/>
      <c r="BK88" s="9"/>
      <c r="BL88" s="7"/>
    </row>
    <row r="89" spans="1:64" ht="12" customHeight="1" x14ac:dyDescent="0.15">
      <c r="A89" s="7"/>
      <c r="B89" s="7"/>
      <c r="C89" s="7"/>
      <c r="D89" s="7"/>
      <c r="E89" s="7"/>
      <c r="F89" s="7"/>
      <c r="G89" s="5" t="s">
        <v>167</v>
      </c>
      <c r="H89" s="197" t="s">
        <v>181</v>
      </c>
      <c r="I89" s="197"/>
      <c r="J89" s="197"/>
      <c r="K89" s="197"/>
      <c r="L89" s="197"/>
      <c r="M89" s="197"/>
      <c r="N89" s="197"/>
      <c r="O89" s="197"/>
      <c r="P89" s="197"/>
      <c r="Q89" s="197"/>
      <c r="R89" s="7"/>
      <c r="S89" s="7"/>
      <c r="T89" s="7"/>
      <c r="U89" s="9"/>
      <c r="V89" s="7"/>
      <c r="W89" s="7"/>
      <c r="X89" s="7"/>
      <c r="Y89" s="5" t="s">
        <v>10</v>
      </c>
      <c r="Z89" s="197" t="s">
        <v>182</v>
      </c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7"/>
      <c r="AR89" s="5" t="s">
        <v>169</v>
      </c>
      <c r="AS89" s="198" t="s">
        <v>183</v>
      </c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9"/>
      <c r="BH89" s="9"/>
      <c r="BI89" s="7"/>
      <c r="BJ89" s="9"/>
      <c r="BK89" s="9"/>
      <c r="BL89" s="7"/>
    </row>
    <row r="90" spans="1:64" ht="3.7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9"/>
      <c r="BB90" s="9"/>
      <c r="BC90" s="7"/>
      <c r="BD90" s="9"/>
      <c r="BE90" s="9"/>
      <c r="BF90" s="7"/>
      <c r="BG90" s="9"/>
      <c r="BH90" s="9"/>
      <c r="BI90" s="7"/>
      <c r="BJ90" s="9"/>
      <c r="BK90" s="9"/>
      <c r="BL90" s="7"/>
    </row>
    <row r="91" spans="1:64" ht="12.75" customHeight="1" x14ac:dyDescent="0.15">
      <c r="A91" s="7"/>
      <c r="B91" s="7"/>
      <c r="C91" s="7"/>
      <c r="D91" s="7"/>
      <c r="E91" s="7"/>
      <c r="F91" s="7"/>
      <c r="G91" s="5" t="s">
        <v>166</v>
      </c>
      <c r="H91" s="197" t="s">
        <v>184</v>
      </c>
      <c r="I91" s="197"/>
      <c r="J91" s="197"/>
      <c r="K91" s="197"/>
      <c r="L91" s="197"/>
      <c r="M91" s="197"/>
      <c r="N91" s="197"/>
      <c r="O91" s="197"/>
      <c r="P91" s="197"/>
      <c r="Q91" s="197"/>
      <c r="R91" s="7"/>
      <c r="S91" s="7"/>
      <c r="T91" s="7"/>
      <c r="U91" s="9"/>
      <c r="V91" s="7"/>
      <c r="W91" s="7"/>
      <c r="X91" s="7"/>
      <c r="Y91" s="5" t="s">
        <v>171</v>
      </c>
      <c r="Z91" s="197" t="s">
        <v>185</v>
      </c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7"/>
      <c r="AR91" s="5" t="s">
        <v>87</v>
      </c>
      <c r="AS91" s="197" t="s">
        <v>186</v>
      </c>
      <c r="AT91" s="197"/>
      <c r="AU91" s="197"/>
      <c r="AV91" s="197"/>
      <c r="AW91" s="197"/>
      <c r="AX91" s="197"/>
      <c r="AY91" s="197"/>
      <c r="AZ91" s="197"/>
      <c r="BA91" s="197"/>
      <c r="BB91" s="197"/>
      <c r="BC91" s="7"/>
      <c r="BD91" s="9"/>
      <c r="BE91" s="9"/>
      <c r="BF91" s="7"/>
      <c r="BG91" s="9"/>
      <c r="BH91" s="9"/>
      <c r="BI91" s="7"/>
      <c r="BJ91" s="9"/>
      <c r="BK91" s="9"/>
      <c r="BL91" s="7"/>
    </row>
    <row r="92" spans="1:64" ht="12.7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9"/>
      <c r="BB92" s="9"/>
      <c r="BC92" s="7"/>
      <c r="BD92" s="9"/>
      <c r="BE92" s="9"/>
      <c r="BF92" s="7"/>
      <c r="BG92" s="9"/>
      <c r="BH92" s="9"/>
      <c r="BI92" s="7"/>
      <c r="BJ92" s="9"/>
      <c r="BK92" s="9"/>
      <c r="BL92" s="7"/>
    </row>
    <row r="93" spans="1:64" ht="18" customHeight="1" x14ac:dyDescent="0.15">
      <c r="A93" s="203" t="s">
        <v>187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9"/>
      <c r="BC93" s="7"/>
      <c r="BD93" s="9"/>
      <c r="BE93" s="9"/>
      <c r="BF93" s="7"/>
      <c r="BG93" s="9"/>
      <c r="BH93" s="9"/>
      <c r="BI93" s="7"/>
      <c r="BJ93" s="9"/>
      <c r="BK93" s="9"/>
      <c r="BL93" s="7"/>
    </row>
    <row r="94" spans="1:64" ht="12.75" customHeight="1" x14ac:dyDescent="0.15">
      <c r="A94" s="189" t="s">
        <v>120</v>
      </c>
      <c r="B94" s="200" t="s">
        <v>188</v>
      </c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 t="s">
        <v>189</v>
      </c>
      <c r="U94" s="200"/>
      <c r="V94" s="200"/>
      <c r="W94" s="200"/>
      <c r="X94" s="200"/>
      <c r="Y94" s="200"/>
      <c r="Z94" s="200"/>
      <c r="AA94" s="200"/>
      <c r="AB94" s="200"/>
      <c r="AC94" s="200" t="s">
        <v>190</v>
      </c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189" t="s">
        <v>191</v>
      </c>
      <c r="AY94" s="189"/>
      <c r="AZ94" s="189"/>
      <c r="BA94" s="189"/>
      <c r="BB94" s="189"/>
      <c r="BC94" s="189"/>
      <c r="BD94" s="200" t="s">
        <v>192</v>
      </c>
      <c r="BE94" s="200"/>
      <c r="BF94" s="200"/>
      <c r="BG94" s="200" t="s">
        <v>89</v>
      </c>
      <c r="BH94" s="200"/>
      <c r="BI94" s="200"/>
      <c r="BJ94" s="202" t="s">
        <v>193</v>
      </c>
      <c r="BK94" s="202"/>
      <c r="BL94" s="202"/>
    </row>
    <row r="95" spans="1:64" ht="32.25" customHeight="1" x14ac:dyDescent="0.15">
      <c r="A95" s="189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 t="s">
        <v>61</v>
      </c>
      <c r="AD95" s="200"/>
      <c r="AE95" s="200"/>
      <c r="AF95" s="200"/>
      <c r="AG95" s="200"/>
      <c r="AH95" s="200"/>
      <c r="AI95" s="200"/>
      <c r="AJ95" s="200" t="s">
        <v>194</v>
      </c>
      <c r="AK95" s="200"/>
      <c r="AL95" s="200"/>
      <c r="AM95" s="200"/>
      <c r="AN95" s="200"/>
      <c r="AO95" s="200"/>
      <c r="AP95" s="200"/>
      <c r="AQ95" s="200" t="s">
        <v>195</v>
      </c>
      <c r="AR95" s="200"/>
      <c r="AS95" s="200"/>
      <c r="AT95" s="200"/>
      <c r="AU95" s="200"/>
      <c r="AV95" s="200"/>
      <c r="AW95" s="200"/>
      <c r="AX95" s="200" t="s">
        <v>196</v>
      </c>
      <c r="AY95" s="200"/>
      <c r="AZ95" s="200"/>
      <c r="BA95" s="200" t="s">
        <v>197</v>
      </c>
      <c r="BB95" s="200"/>
      <c r="BC95" s="200"/>
      <c r="BD95" s="200"/>
      <c r="BE95" s="201"/>
      <c r="BF95" s="200"/>
      <c r="BG95" s="200"/>
      <c r="BH95" s="201"/>
      <c r="BI95" s="200"/>
      <c r="BJ95" s="202"/>
      <c r="BK95" s="201"/>
      <c r="BL95" s="202"/>
    </row>
    <row r="96" spans="1:64" ht="12" customHeight="1" x14ac:dyDescent="0.15">
      <c r="A96" s="189"/>
      <c r="B96" s="200" t="s">
        <v>89</v>
      </c>
      <c r="C96" s="200"/>
      <c r="D96" s="200"/>
      <c r="E96" s="200"/>
      <c r="F96" s="200"/>
      <c r="G96" s="200"/>
      <c r="H96" s="200" t="s">
        <v>198</v>
      </c>
      <c r="I96" s="200"/>
      <c r="J96" s="200"/>
      <c r="K96" s="200"/>
      <c r="L96" s="200"/>
      <c r="M96" s="200"/>
      <c r="N96" s="200" t="s">
        <v>199</v>
      </c>
      <c r="O96" s="200"/>
      <c r="P96" s="200"/>
      <c r="Q96" s="200"/>
      <c r="R96" s="200"/>
      <c r="S96" s="200"/>
      <c r="T96" s="200" t="s">
        <v>89</v>
      </c>
      <c r="U96" s="200"/>
      <c r="V96" s="200"/>
      <c r="W96" s="200" t="s">
        <v>198</v>
      </c>
      <c r="X96" s="200"/>
      <c r="Y96" s="200"/>
      <c r="Z96" s="200" t="s">
        <v>199</v>
      </c>
      <c r="AA96" s="200"/>
      <c r="AB96" s="200"/>
      <c r="AC96" s="200" t="s">
        <v>89</v>
      </c>
      <c r="AD96" s="200"/>
      <c r="AE96" s="200"/>
      <c r="AF96" s="200" t="s">
        <v>198</v>
      </c>
      <c r="AG96" s="200"/>
      <c r="AH96" s="200" t="s">
        <v>199</v>
      </c>
      <c r="AI96" s="200"/>
      <c r="AJ96" s="200" t="s">
        <v>89</v>
      </c>
      <c r="AK96" s="200"/>
      <c r="AL96" s="200"/>
      <c r="AM96" s="200" t="s">
        <v>198</v>
      </c>
      <c r="AN96" s="200"/>
      <c r="AO96" s="200" t="s">
        <v>199</v>
      </c>
      <c r="AP96" s="200"/>
      <c r="AQ96" s="200" t="s">
        <v>89</v>
      </c>
      <c r="AR96" s="200"/>
      <c r="AS96" s="200"/>
      <c r="AT96" s="200" t="s">
        <v>198</v>
      </c>
      <c r="AU96" s="200"/>
      <c r="AV96" s="200" t="s">
        <v>199</v>
      </c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2"/>
      <c r="BK96" s="201"/>
      <c r="BL96" s="202"/>
    </row>
    <row r="97" spans="1:64" ht="9.75" customHeight="1" x14ac:dyDescent="0.15">
      <c r="A97" s="189"/>
      <c r="B97" s="212" t="s">
        <v>200</v>
      </c>
      <c r="C97" s="213"/>
      <c r="D97" s="213"/>
      <c r="E97" s="213"/>
      <c r="F97" s="213"/>
      <c r="G97" s="214"/>
      <c r="H97" s="212" t="s">
        <v>200</v>
      </c>
      <c r="I97" s="213"/>
      <c r="J97" s="213"/>
      <c r="K97" s="213"/>
      <c r="L97" s="213"/>
      <c r="M97" s="214"/>
      <c r="N97" s="212" t="s">
        <v>200</v>
      </c>
      <c r="O97" s="213"/>
      <c r="P97" s="213"/>
      <c r="Q97" s="213"/>
      <c r="R97" s="213"/>
      <c r="S97" s="214"/>
      <c r="T97" s="205" t="s">
        <v>200</v>
      </c>
      <c r="U97" s="205"/>
      <c r="V97" s="205"/>
      <c r="W97" s="205" t="s">
        <v>200</v>
      </c>
      <c r="X97" s="205"/>
      <c r="Y97" s="205"/>
      <c r="Z97" s="205" t="s">
        <v>200</v>
      </c>
      <c r="AA97" s="205"/>
      <c r="AB97" s="205"/>
      <c r="AC97" s="205" t="s">
        <v>200</v>
      </c>
      <c r="AD97" s="205"/>
      <c r="AE97" s="205"/>
      <c r="AF97" s="205" t="s">
        <v>200</v>
      </c>
      <c r="AG97" s="205"/>
      <c r="AH97" s="205" t="s">
        <v>200</v>
      </c>
      <c r="AI97" s="205"/>
      <c r="AJ97" s="205" t="s">
        <v>200</v>
      </c>
      <c r="AK97" s="205"/>
      <c r="AL97" s="205"/>
      <c r="AM97" s="205" t="s">
        <v>200</v>
      </c>
      <c r="AN97" s="205"/>
      <c r="AO97" s="205" t="s">
        <v>200</v>
      </c>
      <c r="AP97" s="205"/>
      <c r="AQ97" s="205" t="s">
        <v>200</v>
      </c>
      <c r="AR97" s="205"/>
      <c r="AS97" s="205"/>
      <c r="AT97" s="205" t="s">
        <v>200</v>
      </c>
      <c r="AU97" s="205"/>
      <c r="AV97" s="205" t="s">
        <v>200</v>
      </c>
      <c r="AW97" s="205"/>
      <c r="AX97" s="205" t="s">
        <v>200</v>
      </c>
      <c r="AY97" s="205"/>
      <c r="AZ97" s="205"/>
      <c r="BA97" s="205" t="s">
        <v>200</v>
      </c>
      <c r="BB97" s="205"/>
      <c r="BC97" s="205"/>
      <c r="BD97" s="205" t="s">
        <v>200</v>
      </c>
      <c r="BE97" s="205"/>
      <c r="BF97" s="205"/>
      <c r="BG97" s="205" t="s">
        <v>200</v>
      </c>
      <c r="BH97" s="205"/>
      <c r="BI97" s="205"/>
      <c r="BJ97" s="202"/>
      <c r="BK97" s="202"/>
      <c r="BL97" s="202"/>
    </row>
    <row r="98" spans="1:64" ht="12" customHeight="1" x14ac:dyDescent="0.15">
      <c r="A98" s="5" t="s">
        <v>165</v>
      </c>
      <c r="B98" s="215" t="s">
        <v>201</v>
      </c>
      <c r="C98" s="216"/>
      <c r="D98" s="216"/>
      <c r="E98" s="216"/>
      <c r="F98" s="216"/>
      <c r="G98" s="217"/>
      <c r="H98" s="215" t="s">
        <v>202</v>
      </c>
      <c r="I98" s="216"/>
      <c r="J98" s="216"/>
      <c r="K98" s="216"/>
      <c r="L98" s="216"/>
      <c r="M98" s="217"/>
      <c r="N98" s="215" t="s">
        <v>203</v>
      </c>
      <c r="O98" s="216"/>
      <c r="P98" s="216"/>
      <c r="Q98" s="216"/>
      <c r="R98" s="216"/>
      <c r="S98" s="217"/>
      <c r="T98" s="204" t="s">
        <v>118</v>
      </c>
      <c r="U98" s="204"/>
      <c r="V98" s="204"/>
      <c r="W98" s="204"/>
      <c r="X98" s="204"/>
      <c r="Y98" s="204"/>
      <c r="Z98" s="204" t="s">
        <v>118</v>
      </c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4" t="s">
        <v>204</v>
      </c>
      <c r="BE98" s="204"/>
      <c r="BF98" s="204"/>
      <c r="BG98" s="204" t="s">
        <v>205</v>
      </c>
      <c r="BH98" s="204"/>
      <c r="BI98" s="204"/>
      <c r="BJ98" s="196"/>
      <c r="BK98" s="196"/>
      <c r="BL98" s="196"/>
    </row>
    <row r="99" spans="1:64" ht="12" customHeight="1" x14ac:dyDescent="0.15">
      <c r="A99" s="5" t="s">
        <v>168</v>
      </c>
      <c r="B99" s="215">
        <v>36</v>
      </c>
      <c r="C99" s="216"/>
      <c r="D99" s="216"/>
      <c r="E99" s="216"/>
      <c r="F99" s="216"/>
      <c r="G99" s="217"/>
      <c r="H99" s="215">
        <v>17</v>
      </c>
      <c r="I99" s="216"/>
      <c r="J99" s="216"/>
      <c r="K99" s="216"/>
      <c r="L99" s="216"/>
      <c r="M99" s="217"/>
      <c r="N99" s="215">
        <v>19</v>
      </c>
      <c r="O99" s="216"/>
      <c r="P99" s="216"/>
      <c r="Q99" s="216"/>
      <c r="R99" s="216"/>
      <c r="S99" s="217"/>
      <c r="T99" s="204">
        <v>1</v>
      </c>
      <c r="U99" s="204"/>
      <c r="V99" s="204"/>
      <c r="W99" s="204"/>
      <c r="X99" s="204"/>
      <c r="Y99" s="204"/>
      <c r="Z99" s="204" t="s">
        <v>206</v>
      </c>
      <c r="AA99" s="204"/>
      <c r="AB99" s="204"/>
      <c r="AC99" s="204">
        <v>4</v>
      </c>
      <c r="AD99" s="204"/>
      <c r="AE99" s="204"/>
      <c r="AF99" s="204"/>
      <c r="AG99" s="204"/>
      <c r="AH99" s="204">
        <v>4</v>
      </c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>
        <v>11</v>
      </c>
      <c r="BE99" s="204"/>
      <c r="BF99" s="204"/>
      <c r="BG99" s="204" t="s">
        <v>205</v>
      </c>
      <c r="BH99" s="204"/>
      <c r="BI99" s="204"/>
      <c r="BJ99" s="196"/>
      <c r="BK99" s="196"/>
      <c r="BL99" s="196"/>
    </row>
    <row r="100" spans="1:64" ht="12" customHeight="1" x14ac:dyDescent="0.15">
      <c r="A100" s="5" t="s">
        <v>169</v>
      </c>
      <c r="B100" s="215">
        <v>31</v>
      </c>
      <c r="C100" s="216"/>
      <c r="D100" s="216"/>
      <c r="E100" s="216"/>
      <c r="F100" s="216"/>
      <c r="G100" s="217"/>
      <c r="H100" s="215">
        <v>17</v>
      </c>
      <c r="I100" s="216"/>
      <c r="J100" s="216"/>
      <c r="K100" s="216"/>
      <c r="L100" s="216"/>
      <c r="M100" s="217"/>
      <c r="N100" s="215">
        <v>14</v>
      </c>
      <c r="O100" s="216"/>
      <c r="P100" s="216"/>
      <c r="Q100" s="216"/>
      <c r="R100" s="216"/>
      <c r="S100" s="217"/>
      <c r="T100" s="204">
        <v>1</v>
      </c>
      <c r="U100" s="204"/>
      <c r="V100" s="204"/>
      <c r="W100" s="204"/>
      <c r="X100" s="204"/>
      <c r="Y100" s="204"/>
      <c r="Z100" s="204" t="s">
        <v>206</v>
      </c>
      <c r="AA100" s="204"/>
      <c r="AB100" s="204"/>
      <c r="AC100" s="204">
        <v>5</v>
      </c>
      <c r="AD100" s="204"/>
      <c r="AE100" s="204"/>
      <c r="AF100" s="204"/>
      <c r="AG100" s="204"/>
      <c r="AH100" s="204">
        <v>5</v>
      </c>
      <c r="AI100" s="204"/>
      <c r="AJ100" s="204">
        <v>5</v>
      </c>
      <c r="AK100" s="204"/>
      <c r="AL100" s="204"/>
      <c r="AM100" s="204"/>
      <c r="AN100" s="204"/>
      <c r="AO100" s="204">
        <v>5</v>
      </c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 t="s">
        <v>114</v>
      </c>
      <c r="BE100" s="204"/>
      <c r="BF100" s="204"/>
      <c r="BG100" s="204">
        <v>52</v>
      </c>
      <c r="BH100" s="204"/>
      <c r="BI100" s="204"/>
      <c r="BJ100" s="196"/>
      <c r="BK100" s="196"/>
      <c r="BL100" s="196"/>
    </row>
    <row r="101" spans="1:64" ht="12" customHeight="1" x14ac:dyDescent="0.15">
      <c r="A101" s="5" t="s">
        <v>170</v>
      </c>
      <c r="B101" s="215">
        <v>21</v>
      </c>
      <c r="C101" s="216"/>
      <c r="D101" s="216"/>
      <c r="E101" s="216"/>
      <c r="F101" s="216"/>
      <c r="G101" s="217"/>
      <c r="H101" s="215">
        <v>11.5</v>
      </c>
      <c r="I101" s="216"/>
      <c r="J101" s="216"/>
      <c r="K101" s="216"/>
      <c r="L101" s="216"/>
      <c r="M101" s="217"/>
      <c r="N101" s="215">
        <v>9.5</v>
      </c>
      <c r="O101" s="216"/>
      <c r="P101" s="216"/>
      <c r="Q101" s="216"/>
      <c r="R101" s="216"/>
      <c r="S101" s="217"/>
      <c r="T101" s="204">
        <v>1</v>
      </c>
      <c r="U101" s="204"/>
      <c r="V101" s="204"/>
      <c r="W101" s="204">
        <v>0.5</v>
      </c>
      <c r="X101" s="204"/>
      <c r="Y101" s="204"/>
      <c r="Z101" s="204">
        <v>0.5</v>
      </c>
      <c r="AA101" s="204"/>
      <c r="AB101" s="204"/>
      <c r="AC101" s="204">
        <v>4</v>
      </c>
      <c r="AD101" s="204"/>
      <c r="AE101" s="204"/>
      <c r="AF101" s="204">
        <v>2</v>
      </c>
      <c r="AG101" s="204"/>
      <c r="AH101" s="204">
        <v>2</v>
      </c>
      <c r="AI101" s="204"/>
      <c r="AJ101" s="204">
        <v>5</v>
      </c>
      <c r="AK101" s="204"/>
      <c r="AL101" s="204"/>
      <c r="AM101" s="204">
        <v>3</v>
      </c>
      <c r="AN101" s="204"/>
      <c r="AO101" s="204">
        <v>2</v>
      </c>
      <c r="AP101" s="204"/>
      <c r="AQ101" s="204">
        <v>4</v>
      </c>
      <c r="AR101" s="204"/>
      <c r="AS101" s="204"/>
      <c r="AT101" s="204"/>
      <c r="AU101" s="204"/>
      <c r="AV101" s="204">
        <v>4</v>
      </c>
      <c r="AW101" s="204"/>
      <c r="AX101" s="204" t="s">
        <v>116</v>
      </c>
      <c r="AY101" s="204"/>
      <c r="AZ101" s="204"/>
      <c r="BA101" s="204" t="s">
        <v>118</v>
      </c>
      <c r="BB101" s="204"/>
      <c r="BC101" s="204"/>
      <c r="BD101" s="204" t="s">
        <v>118</v>
      </c>
      <c r="BE101" s="204"/>
      <c r="BF101" s="204"/>
      <c r="BG101" s="204">
        <v>43</v>
      </c>
      <c r="BH101" s="204"/>
      <c r="BI101" s="204"/>
      <c r="BJ101" s="196"/>
      <c r="BK101" s="196"/>
      <c r="BL101" s="196"/>
    </row>
    <row r="102" spans="1:64" ht="12" customHeight="1" x14ac:dyDescent="0.15">
      <c r="A102" s="12" t="s">
        <v>89</v>
      </c>
      <c r="B102" s="209">
        <v>127</v>
      </c>
      <c r="C102" s="210"/>
      <c r="D102" s="210"/>
      <c r="E102" s="210"/>
      <c r="F102" s="210"/>
      <c r="G102" s="211"/>
      <c r="H102" s="209">
        <v>62.5</v>
      </c>
      <c r="I102" s="210"/>
      <c r="J102" s="210"/>
      <c r="K102" s="210"/>
      <c r="L102" s="210"/>
      <c r="M102" s="211"/>
      <c r="N102" s="209">
        <v>64.5</v>
      </c>
      <c r="O102" s="210"/>
      <c r="P102" s="210"/>
      <c r="Q102" s="210"/>
      <c r="R102" s="210"/>
      <c r="S102" s="211"/>
      <c r="T102" s="207">
        <v>5</v>
      </c>
      <c r="U102" s="207"/>
      <c r="V102" s="207"/>
      <c r="W102" s="204">
        <v>0.5</v>
      </c>
      <c r="X102" s="204"/>
      <c r="Y102" s="204"/>
      <c r="Z102" s="207">
        <v>4.5</v>
      </c>
      <c r="AA102" s="207"/>
      <c r="AB102" s="207"/>
      <c r="AC102" s="207">
        <f>SUM(AC99:AC101)</f>
        <v>13</v>
      </c>
      <c r="AD102" s="207"/>
      <c r="AE102" s="207"/>
      <c r="AF102" s="207">
        <v>2</v>
      </c>
      <c r="AG102" s="207"/>
      <c r="AH102" s="207">
        <f>SUM(AH99:AH101)</f>
        <v>11</v>
      </c>
      <c r="AI102" s="207"/>
      <c r="AJ102" s="207">
        <v>10</v>
      </c>
      <c r="AK102" s="207"/>
      <c r="AL102" s="207"/>
      <c r="AM102" s="207">
        <v>3</v>
      </c>
      <c r="AN102" s="207"/>
      <c r="AO102" s="207">
        <v>7</v>
      </c>
      <c r="AP102" s="207"/>
      <c r="AQ102" s="207">
        <v>4</v>
      </c>
      <c r="AR102" s="207"/>
      <c r="AS102" s="207"/>
      <c r="AT102" s="207"/>
      <c r="AU102" s="207"/>
      <c r="AV102" s="207">
        <v>4</v>
      </c>
      <c r="AW102" s="207"/>
      <c r="AX102" s="207" t="s">
        <v>116</v>
      </c>
      <c r="AY102" s="207"/>
      <c r="AZ102" s="207"/>
      <c r="BA102" s="207" t="s">
        <v>118</v>
      </c>
      <c r="BB102" s="207"/>
      <c r="BC102" s="207"/>
      <c r="BD102" s="207">
        <v>34</v>
      </c>
      <c r="BE102" s="207"/>
      <c r="BF102" s="207"/>
      <c r="BG102" s="207">
        <v>199</v>
      </c>
      <c r="BH102" s="207"/>
      <c r="BI102" s="207"/>
      <c r="BJ102" s="208"/>
      <c r="BK102" s="208"/>
      <c r="BL102" s="208"/>
    </row>
  </sheetData>
  <mergeCells count="1036">
    <mergeCell ref="H102:M102"/>
    <mergeCell ref="N102:S102"/>
    <mergeCell ref="H97:M97"/>
    <mergeCell ref="H98:M98"/>
    <mergeCell ref="H99:M99"/>
    <mergeCell ref="H100:M100"/>
    <mergeCell ref="H101:M101"/>
    <mergeCell ref="N98:S98"/>
    <mergeCell ref="N99:S99"/>
    <mergeCell ref="N100:S100"/>
    <mergeCell ref="N101:S101"/>
    <mergeCell ref="N97:S97"/>
    <mergeCell ref="B97:G97"/>
    <mergeCell ref="B98:G98"/>
    <mergeCell ref="B99:G99"/>
    <mergeCell ref="B100:G100"/>
    <mergeCell ref="B101:G101"/>
    <mergeCell ref="B102:G102"/>
    <mergeCell ref="AV102:AW102"/>
    <mergeCell ref="AX102:AZ102"/>
    <mergeCell ref="BA102:BC102"/>
    <mergeCell ref="BD102:BF102"/>
    <mergeCell ref="BG102:BI102"/>
    <mergeCell ref="T102:V102"/>
    <mergeCell ref="W102:Y102"/>
    <mergeCell ref="Z102:AB102"/>
    <mergeCell ref="AC102:AE102"/>
    <mergeCell ref="BJ102:BL102"/>
    <mergeCell ref="AH102:AI102"/>
    <mergeCell ref="AJ102:AL102"/>
    <mergeCell ref="AM102:AN102"/>
    <mergeCell ref="AO102:AP102"/>
    <mergeCell ref="AQ102:AS102"/>
    <mergeCell ref="AT102:AU102"/>
    <mergeCell ref="AF102:AG102"/>
    <mergeCell ref="AX101:AZ101"/>
    <mergeCell ref="BA101:BC101"/>
    <mergeCell ref="BD101:BF101"/>
    <mergeCell ref="BG101:BI101"/>
    <mergeCell ref="BJ101:BL101"/>
    <mergeCell ref="AJ101:AL101"/>
    <mergeCell ref="AM101:AN101"/>
    <mergeCell ref="AO101:AP101"/>
    <mergeCell ref="AQ101:AS101"/>
    <mergeCell ref="AT101:AU101"/>
    <mergeCell ref="AV101:AW101"/>
    <mergeCell ref="T101:V101"/>
    <mergeCell ref="W101:Y101"/>
    <mergeCell ref="Z101:AB101"/>
    <mergeCell ref="AC101:AE101"/>
    <mergeCell ref="AF101:AG101"/>
    <mergeCell ref="AH101:AI101"/>
    <mergeCell ref="AV100:AW100"/>
    <mergeCell ref="AX100:AZ100"/>
    <mergeCell ref="BA100:BC100"/>
    <mergeCell ref="BD100:BF100"/>
    <mergeCell ref="BG100:BI100"/>
    <mergeCell ref="BJ100:BL100"/>
    <mergeCell ref="AH100:AI100"/>
    <mergeCell ref="AJ100:AL100"/>
    <mergeCell ref="AM100:AN100"/>
    <mergeCell ref="AO100:AP100"/>
    <mergeCell ref="AQ100:AS100"/>
    <mergeCell ref="AT100:AU100"/>
    <mergeCell ref="T100:V100"/>
    <mergeCell ref="W100:Y100"/>
    <mergeCell ref="Z100:AB100"/>
    <mergeCell ref="AC100:AE100"/>
    <mergeCell ref="AF100:AG100"/>
    <mergeCell ref="AX99:AZ99"/>
    <mergeCell ref="T99:V99"/>
    <mergeCell ref="W99:Y99"/>
    <mergeCell ref="Z99:AB99"/>
    <mergeCell ref="AC99:AE99"/>
    <mergeCell ref="BA99:BC99"/>
    <mergeCell ref="BD99:BF99"/>
    <mergeCell ref="BG99:BI99"/>
    <mergeCell ref="BJ99:BL99"/>
    <mergeCell ref="AJ99:AL99"/>
    <mergeCell ref="AM99:AN99"/>
    <mergeCell ref="AO99:AP99"/>
    <mergeCell ref="AQ99:AS99"/>
    <mergeCell ref="AT99:AU99"/>
    <mergeCell ref="AV99:AW99"/>
    <mergeCell ref="AF99:AG99"/>
    <mergeCell ref="AH99:AI99"/>
    <mergeCell ref="BA98:BC98"/>
    <mergeCell ref="BD98:BF98"/>
    <mergeCell ref="BG98:BI98"/>
    <mergeCell ref="BJ98:BL98"/>
    <mergeCell ref="AM98:AN98"/>
    <mergeCell ref="AO98:AP98"/>
    <mergeCell ref="AQ98:AS98"/>
    <mergeCell ref="AT98:AU98"/>
    <mergeCell ref="AV98:AW98"/>
    <mergeCell ref="AX98:AZ98"/>
    <mergeCell ref="W98:Y98"/>
    <mergeCell ref="Z98:AB98"/>
    <mergeCell ref="AC98:AE98"/>
    <mergeCell ref="AF98:AG98"/>
    <mergeCell ref="AH98:AI98"/>
    <mergeCell ref="AJ98:AL98"/>
    <mergeCell ref="BA97:BC97"/>
    <mergeCell ref="BD97:BF97"/>
    <mergeCell ref="BG97:BI97"/>
    <mergeCell ref="T98:V98"/>
    <mergeCell ref="AM97:AN97"/>
    <mergeCell ref="AO97:AP97"/>
    <mergeCell ref="AQ97:AS97"/>
    <mergeCell ref="AT97:AU97"/>
    <mergeCell ref="AV97:AW97"/>
    <mergeCell ref="AX97:AZ97"/>
    <mergeCell ref="W97:Y97"/>
    <mergeCell ref="Z97:AB97"/>
    <mergeCell ref="AC97:AE97"/>
    <mergeCell ref="AF97:AG97"/>
    <mergeCell ref="AH97:AI97"/>
    <mergeCell ref="AJ97:AL97"/>
    <mergeCell ref="AQ96:AS96"/>
    <mergeCell ref="AT96:AU96"/>
    <mergeCell ref="AV96:AW96"/>
    <mergeCell ref="T97:V97"/>
    <mergeCell ref="W96:Y96"/>
    <mergeCell ref="Z96:AB96"/>
    <mergeCell ref="AC96:AE96"/>
    <mergeCell ref="AF96:AG96"/>
    <mergeCell ref="AH96:AI96"/>
    <mergeCell ref="AJ96:AL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H89:Q89"/>
    <mergeCell ref="Z89:AP89"/>
    <mergeCell ref="AS89:BF89"/>
    <mergeCell ref="H91:Q91"/>
    <mergeCell ref="Z91:AP91"/>
    <mergeCell ref="AS91:BB91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R80:AR85"/>
    <mergeCell ref="AS80:AS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F80:AF85"/>
    <mergeCell ref="AG80:AG85"/>
    <mergeCell ref="AH80:AH85"/>
    <mergeCell ref="AI80:AI85"/>
    <mergeCell ref="AJ80:AJ85"/>
    <mergeCell ref="AK80:AK85"/>
    <mergeCell ref="Z80:Z85"/>
    <mergeCell ref="AA80:AA85"/>
    <mergeCell ref="AB80:AB85"/>
    <mergeCell ref="AC80:AC85"/>
    <mergeCell ref="AD80:AD85"/>
    <mergeCell ref="AE80:AE85"/>
    <mergeCell ref="T80:T85"/>
    <mergeCell ref="U80:U85"/>
    <mergeCell ref="V80:V85"/>
    <mergeCell ref="W80:W85"/>
    <mergeCell ref="X80:X85"/>
    <mergeCell ref="Y80:Y85"/>
    <mergeCell ref="N80:N85"/>
    <mergeCell ref="O80:O85"/>
    <mergeCell ref="P80:P85"/>
    <mergeCell ref="Q80:Q85"/>
    <mergeCell ref="R80:R85"/>
    <mergeCell ref="S80:S85"/>
    <mergeCell ref="H80:H85"/>
    <mergeCell ref="I80:I85"/>
    <mergeCell ref="J80:J85"/>
    <mergeCell ref="K80:K85"/>
    <mergeCell ref="L80:L85"/>
    <mergeCell ref="M80:M85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AT73:AT78"/>
    <mergeCell ref="AU73:AU78"/>
    <mergeCell ref="AV73:AV78"/>
    <mergeCell ref="AW73:AW78"/>
    <mergeCell ref="AX73:AX78"/>
    <mergeCell ref="AY73:AY78"/>
    <mergeCell ref="AN73:AN78"/>
    <mergeCell ref="AO73:AO78"/>
    <mergeCell ref="AP73:AP78"/>
    <mergeCell ref="AQ73:AQ78"/>
    <mergeCell ref="AR73:AR78"/>
    <mergeCell ref="AS73:AS78"/>
    <mergeCell ref="AH73:AH78"/>
    <mergeCell ref="AI73:AI78"/>
    <mergeCell ref="AJ73:AJ78"/>
    <mergeCell ref="AK73:AK78"/>
    <mergeCell ref="AL73:AL78"/>
    <mergeCell ref="AM73:AM78"/>
    <mergeCell ref="AB73:AB78"/>
    <mergeCell ref="AC73:AC78"/>
    <mergeCell ref="AD73:AD78"/>
    <mergeCell ref="AE73:AE78"/>
    <mergeCell ref="AF73:AF78"/>
    <mergeCell ref="AG73:AG78"/>
    <mergeCell ref="V73:V78"/>
    <mergeCell ref="W73:W78"/>
    <mergeCell ref="X73:X78"/>
    <mergeCell ref="Y73:Y78"/>
    <mergeCell ref="Z73:Z78"/>
    <mergeCell ref="AA73:AA78"/>
    <mergeCell ref="P73:P78"/>
    <mergeCell ref="Q73:Q78"/>
    <mergeCell ref="R73:R78"/>
    <mergeCell ref="S73:S78"/>
    <mergeCell ref="T73:T78"/>
    <mergeCell ref="U73:U78"/>
    <mergeCell ref="J73:J78"/>
    <mergeCell ref="K73:K78"/>
    <mergeCell ref="L73:L78"/>
    <mergeCell ref="M73:M78"/>
    <mergeCell ref="N73:N78"/>
    <mergeCell ref="O73:O78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AV66:AV71"/>
    <mergeCell ref="AW66:AW71"/>
    <mergeCell ref="AX66:AX71"/>
    <mergeCell ref="AY66:AY71"/>
    <mergeCell ref="AZ66:AZ71"/>
    <mergeCell ref="BA66:BA71"/>
    <mergeCell ref="AP66:AP71"/>
    <mergeCell ref="AQ66:AQ71"/>
    <mergeCell ref="AR66:AR71"/>
    <mergeCell ref="AS66:AS71"/>
    <mergeCell ref="AT66:AT71"/>
    <mergeCell ref="AU66:AU71"/>
    <mergeCell ref="AJ66:AJ71"/>
    <mergeCell ref="AK66:AK71"/>
    <mergeCell ref="AL66:AL71"/>
    <mergeCell ref="AM66:AM71"/>
    <mergeCell ref="AN66:AN71"/>
    <mergeCell ref="AO66:AO71"/>
    <mergeCell ref="AD66:AD71"/>
    <mergeCell ref="AE66:AE71"/>
    <mergeCell ref="AF66:AF71"/>
    <mergeCell ref="AG66:AG71"/>
    <mergeCell ref="AH66:AH71"/>
    <mergeCell ref="AI66:AI71"/>
    <mergeCell ref="X66:X71"/>
    <mergeCell ref="Y66:Y71"/>
    <mergeCell ref="Z66:Z71"/>
    <mergeCell ref="AA66:AA71"/>
    <mergeCell ref="AB66:AB71"/>
    <mergeCell ref="AC66:AC71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F66:F71"/>
    <mergeCell ref="G66:G71"/>
    <mergeCell ref="H66:H71"/>
    <mergeCell ref="I66:I71"/>
    <mergeCell ref="J66:J71"/>
    <mergeCell ref="K66:K71"/>
    <mergeCell ref="AX59:AX64"/>
    <mergeCell ref="AY59:AY64"/>
    <mergeCell ref="AZ59:AZ64"/>
    <mergeCell ref="BA59:BA64"/>
    <mergeCell ref="B65:BA65"/>
    <mergeCell ref="W59:W64"/>
    <mergeCell ref="X59:X64"/>
    <mergeCell ref="Y59:Y64"/>
    <mergeCell ref="N59:N64"/>
    <mergeCell ref="O59:O64"/>
    <mergeCell ref="P59:P64"/>
    <mergeCell ref="Q59:Q64"/>
    <mergeCell ref="R59:R64"/>
    <mergeCell ref="S59:S64"/>
    <mergeCell ref="H59:H64"/>
    <mergeCell ref="I59:I64"/>
    <mergeCell ref="J59:J64"/>
    <mergeCell ref="K59:K64"/>
    <mergeCell ref="L59:L64"/>
    <mergeCell ref="M59:M64"/>
    <mergeCell ref="A66:A71"/>
    <mergeCell ref="B66:B71"/>
    <mergeCell ref="C66:C71"/>
    <mergeCell ref="D66:D71"/>
    <mergeCell ref="E66:E71"/>
    <mergeCell ref="AR59:AR64"/>
    <mergeCell ref="AS59:AS64"/>
    <mergeCell ref="AT59:AT64"/>
    <mergeCell ref="AU59:AU64"/>
    <mergeCell ref="AV59:AV64"/>
    <mergeCell ref="AW59:AW64"/>
    <mergeCell ref="AL59:AL64"/>
    <mergeCell ref="AM59:AM64"/>
    <mergeCell ref="AN59:AN64"/>
    <mergeCell ref="AO59:AO64"/>
    <mergeCell ref="AP59:AP64"/>
    <mergeCell ref="AQ59:AQ64"/>
    <mergeCell ref="AF59:AF64"/>
    <mergeCell ref="AG59:AG64"/>
    <mergeCell ref="AH59:AH64"/>
    <mergeCell ref="AI59:AI64"/>
    <mergeCell ref="AJ59:AJ64"/>
    <mergeCell ref="AK59:AK64"/>
    <mergeCell ref="Z59:Z64"/>
    <mergeCell ref="AA59:AA64"/>
    <mergeCell ref="AB59:AB64"/>
    <mergeCell ref="AC59:AC64"/>
    <mergeCell ref="AD59:AD64"/>
    <mergeCell ref="AE59:AE64"/>
    <mergeCell ref="T59:T64"/>
    <mergeCell ref="U59:U64"/>
    <mergeCell ref="V59:V64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AT52:AT57"/>
    <mergeCell ref="AU52:AU57"/>
    <mergeCell ref="AV52:AV57"/>
    <mergeCell ref="AW52:AW57"/>
    <mergeCell ref="AX52:AX57"/>
    <mergeCell ref="AY52:AY57"/>
    <mergeCell ref="AN52:AN57"/>
    <mergeCell ref="AO52:AO57"/>
    <mergeCell ref="AP52:AP57"/>
    <mergeCell ref="AQ52:AQ57"/>
    <mergeCell ref="AR52:AR57"/>
    <mergeCell ref="AS52:AS57"/>
    <mergeCell ref="AH52:AH57"/>
    <mergeCell ref="AI52:AI57"/>
    <mergeCell ref="AJ52:AJ57"/>
    <mergeCell ref="AK52:AK57"/>
    <mergeCell ref="AL52:AL57"/>
    <mergeCell ref="AM52:AM57"/>
    <mergeCell ref="AB52:AB57"/>
    <mergeCell ref="AC52:AC57"/>
    <mergeCell ref="AD52:AD57"/>
    <mergeCell ref="AE52:AE57"/>
    <mergeCell ref="AF52:AF57"/>
    <mergeCell ref="AG52:AG57"/>
    <mergeCell ref="V52:V57"/>
    <mergeCell ref="W52:W57"/>
    <mergeCell ref="X52:X57"/>
    <mergeCell ref="Y52:Y57"/>
    <mergeCell ref="Z52:Z57"/>
    <mergeCell ref="AA52:AA57"/>
    <mergeCell ref="P52:P57"/>
    <mergeCell ref="Q52:Q57"/>
    <mergeCell ref="R52:R57"/>
    <mergeCell ref="S52:S57"/>
    <mergeCell ref="T52:T57"/>
    <mergeCell ref="U52:U57"/>
    <mergeCell ref="J52:J57"/>
    <mergeCell ref="K52:K57"/>
    <mergeCell ref="L52:L57"/>
    <mergeCell ref="M52:M57"/>
    <mergeCell ref="N52:N57"/>
    <mergeCell ref="O52:O57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AV45:AV50"/>
    <mergeCell ref="AW45:AW50"/>
    <mergeCell ref="AX45:AX50"/>
    <mergeCell ref="AY45:AY50"/>
    <mergeCell ref="AZ45:AZ50"/>
    <mergeCell ref="BA45:BA50"/>
    <mergeCell ref="AP45:AP50"/>
    <mergeCell ref="AQ45:AQ50"/>
    <mergeCell ref="AR45:AR50"/>
    <mergeCell ref="AS45:AS50"/>
    <mergeCell ref="AT45:AT50"/>
    <mergeCell ref="AU45:AU50"/>
    <mergeCell ref="AJ45:AJ50"/>
    <mergeCell ref="AK45:AK50"/>
    <mergeCell ref="AL45:AL50"/>
    <mergeCell ref="AM45:AM50"/>
    <mergeCell ref="AN45:AN50"/>
    <mergeCell ref="AO45:AO50"/>
    <mergeCell ref="AD45:AD50"/>
    <mergeCell ref="AE45:AE50"/>
    <mergeCell ref="AF45:AF50"/>
    <mergeCell ref="AG45:AG50"/>
    <mergeCell ref="AH45:AH50"/>
    <mergeCell ref="AI45:AI50"/>
    <mergeCell ref="X45:X50"/>
    <mergeCell ref="Y45:Y50"/>
    <mergeCell ref="Z45:Z50"/>
    <mergeCell ref="AA45:AA50"/>
    <mergeCell ref="AB45:AB50"/>
    <mergeCell ref="AC45:AC50"/>
    <mergeCell ref="R45:R50"/>
    <mergeCell ref="S45:S50"/>
    <mergeCell ref="T45:T50"/>
    <mergeCell ref="U45:U50"/>
    <mergeCell ref="V45:V50"/>
    <mergeCell ref="W45:W50"/>
    <mergeCell ref="L45:L50"/>
    <mergeCell ref="M45:M50"/>
    <mergeCell ref="N45:N50"/>
    <mergeCell ref="O45:O50"/>
    <mergeCell ref="P45:P50"/>
    <mergeCell ref="Q45:Q50"/>
    <mergeCell ref="F45:F50"/>
    <mergeCell ref="G45:G50"/>
    <mergeCell ref="H45:H50"/>
    <mergeCell ref="I45:I50"/>
    <mergeCell ref="J45:J50"/>
    <mergeCell ref="K45:K50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AR38:AR43"/>
    <mergeCell ref="AS38:AS43"/>
    <mergeCell ref="AT38:AT43"/>
    <mergeCell ref="AU38:AU43"/>
    <mergeCell ref="AV38:AV43"/>
    <mergeCell ref="AW38:AW43"/>
    <mergeCell ref="AL38:AL43"/>
    <mergeCell ref="AM38:AM43"/>
    <mergeCell ref="AN38:AN43"/>
    <mergeCell ref="AO38:AO43"/>
    <mergeCell ref="AP38:AP43"/>
    <mergeCell ref="AQ38:AQ43"/>
    <mergeCell ref="AF38:AF43"/>
    <mergeCell ref="AG38:AG43"/>
    <mergeCell ref="AH38:AH43"/>
    <mergeCell ref="AI38:AI43"/>
    <mergeCell ref="AJ38:AJ43"/>
    <mergeCell ref="AK38:AK43"/>
    <mergeCell ref="Z38:Z43"/>
    <mergeCell ref="AA38:AA43"/>
    <mergeCell ref="AB38:AB43"/>
    <mergeCell ref="AC38:AC43"/>
    <mergeCell ref="AD38:AD43"/>
    <mergeCell ref="AE38:AE43"/>
    <mergeCell ref="T38:T43"/>
    <mergeCell ref="U38:U43"/>
    <mergeCell ref="V38:V43"/>
    <mergeCell ref="W38:W43"/>
    <mergeCell ref="X38:X43"/>
    <mergeCell ref="Y38:Y43"/>
    <mergeCell ref="N38:N43"/>
    <mergeCell ref="O38:O43"/>
    <mergeCell ref="P38:P43"/>
    <mergeCell ref="Q38:Q43"/>
    <mergeCell ref="R38:R43"/>
    <mergeCell ref="S38:S43"/>
    <mergeCell ref="H38:H43"/>
    <mergeCell ref="I38:I43"/>
    <mergeCell ref="J38:J43"/>
    <mergeCell ref="K38:K43"/>
    <mergeCell ref="L38:L43"/>
    <mergeCell ref="M38:M43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AT31:AT36"/>
    <mergeCell ref="AU31:AU36"/>
    <mergeCell ref="AV31:AV36"/>
    <mergeCell ref="AW31:AW36"/>
    <mergeCell ref="AX31:AX36"/>
    <mergeCell ref="AY31:AY36"/>
    <mergeCell ref="AN31:AN36"/>
    <mergeCell ref="AO31:AO36"/>
    <mergeCell ref="AP31:AP36"/>
    <mergeCell ref="AQ31:AQ36"/>
    <mergeCell ref="AR31:AR36"/>
    <mergeCell ref="AS31:AS36"/>
    <mergeCell ref="AH31:AH36"/>
    <mergeCell ref="AI31:AI36"/>
    <mergeCell ref="AJ31:AJ36"/>
    <mergeCell ref="AK31:AK36"/>
    <mergeCell ref="AL31:AL36"/>
    <mergeCell ref="AM31:AM36"/>
    <mergeCell ref="AB31:AB36"/>
    <mergeCell ref="AC31:AC36"/>
    <mergeCell ref="AD31:AD36"/>
    <mergeCell ref="AE31:AE36"/>
    <mergeCell ref="AF31:AF36"/>
    <mergeCell ref="AG31:AG36"/>
    <mergeCell ref="V31:V36"/>
    <mergeCell ref="W31:W36"/>
    <mergeCell ref="X31:X36"/>
    <mergeCell ref="Y31:Y36"/>
    <mergeCell ref="Z31:Z36"/>
    <mergeCell ref="AA31:AA36"/>
    <mergeCell ref="P31:P36"/>
    <mergeCell ref="Q31:Q36"/>
    <mergeCell ref="R31:R36"/>
    <mergeCell ref="S31:S36"/>
    <mergeCell ref="T31:T36"/>
    <mergeCell ref="U31:U36"/>
    <mergeCell ref="J31:J36"/>
    <mergeCell ref="K31:K36"/>
    <mergeCell ref="L31:L36"/>
    <mergeCell ref="M31:M36"/>
    <mergeCell ref="N31:N36"/>
    <mergeCell ref="O31:O36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G16:AG17"/>
    <mergeCell ref="AI16:AI17"/>
    <mergeCell ref="AJ16:AJ17"/>
    <mergeCell ref="Y16:Y17"/>
    <mergeCell ref="Z16:Z17"/>
    <mergeCell ref="AA16:AA17"/>
    <mergeCell ref="AB16:AB17"/>
    <mergeCell ref="AC16:AC17"/>
    <mergeCell ref="S16:S17"/>
    <mergeCell ref="T16:T17"/>
    <mergeCell ref="U16:U17"/>
    <mergeCell ref="V16:V17"/>
    <mergeCell ref="W16:W17"/>
    <mergeCell ref="X16:X17"/>
    <mergeCell ref="N16:N17"/>
    <mergeCell ref="P16:P17"/>
    <mergeCell ref="Q16:Q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13:A14"/>
    <mergeCell ref="B13:B14"/>
    <mergeCell ref="C13:C14"/>
    <mergeCell ref="D13:D14"/>
    <mergeCell ref="E13:E14"/>
    <mergeCell ref="F13:F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C10:AC11"/>
    <mergeCell ref="AD10:AD11"/>
    <mergeCell ref="S10:S11"/>
    <mergeCell ref="T10:T11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A13:AA14"/>
    <mergeCell ref="AB13:AB14"/>
    <mergeCell ref="AC13:AC14"/>
    <mergeCell ref="AD13:AD14"/>
    <mergeCell ref="S13:S14"/>
    <mergeCell ref="T13:T14"/>
    <mergeCell ref="A10:A11"/>
    <mergeCell ref="B10:B11"/>
    <mergeCell ref="C10:C11"/>
    <mergeCell ref="D10:D11"/>
    <mergeCell ref="E10:E11"/>
    <mergeCell ref="F10:F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J7:AJ8"/>
    <mergeCell ref="Y7:Y8"/>
    <mergeCell ref="Z7:Z8"/>
    <mergeCell ref="AC7:AC8"/>
    <mergeCell ref="AD7:AD8"/>
    <mergeCell ref="S7:S8"/>
    <mergeCell ref="T7:T8"/>
    <mergeCell ref="U7:U8"/>
    <mergeCell ref="V7:V8"/>
    <mergeCell ref="G7:G8"/>
    <mergeCell ref="H7:H8"/>
    <mergeCell ref="I7:I8"/>
    <mergeCell ref="AW7:AW8"/>
    <mergeCell ref="AX7:AX8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A10:AA11"/>
    <mergeCell ref="AB10:AB11"/>
    <mergeCell ref="T3:V3"/>
    <mergeCell ref="AZ7:AZ8"/>
    <mergeCell ref="BA7:BA8"/>
    <mergeCell ref="W3:W4"/>
    <mergeCell ref="X3:Z3"/>
    <mergeCell ref="AA3:AA4"/>
    <mergeCell ref="AB3:AE3"/>
    <mergeCell ref="AA7:AA8"/>
    <mergeCell ref="AB7:AB8"/>
    <mergeCell ref="W7:W8"/>
    <mergeCell ref="X7:X8"/>
    <mergeCell ref="M7:M8"/>
    <mergeCell ref="N7:N8"/>
    <mergeCell ref="O7:O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P7:P8"/>
    <mergeCell ref="Q7:Q8"/>
    <mergeCell ref="R7:R8"/>
    <mergeCell ref="J7:J8"/>
    <mergeCell ref="K7:K8"/>
    <mergeCell ref="L7:L8"/>
    <mergeCell ref="A2:Q2"/>
    <mergeCell ref="A3:A5"/>
    <mergeCell ref="B3:E3"/>
    <mergeCell ref="F3:F4"/>
    <mergeCell ref="G3:I3"/>
    <mergeCell ref="J3:J4"/>
    <mergeCell ref="K3:M3"/>
    <mergeCell ref="O3:R3"/>
    <mergeCell ref="AY7:AY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</mergeCells>
  <pageMargins left="0.15748031496062992" right="0.15748031496062992" top="0.98425196850393704" bottom="0.98425196850393704" header="0" footer="0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J4:R7"/>
  <sheetViews>
    <sheetView workbookViewId="0">
      <selection activeCell="K43" sqref="K43"/>
    </sheetView>
  </sheetViews>
  <sheetFormatPr defaultRowHeight="10.5" x14ac:dyDescent="0.15"/>
  <sheetData>
    <row r="4" spans="10:18" x14ac:dyDescent="0.15">
      <c r="J4" s="1"/>
      <c r="K4" s="1"/>
      <c r="L4" s="1"/>
      <c r="M4" s="1"/>
      <c r="N4" s="1"/>
      <c r="O4" s="1"/>
      <c r="P4" s="1"/>
      <c r="Q4" s="1"/>
      <c r="R4" s="1"/>
    </row>
    <row r="5" spans="10:18" x14ac:dyDescent="0.15">
      <c r="J5" s="1"/>
      <c r="K5" s="1"/>
      <c r="L5" s="1"/>
      <c r="M5" s="1"/>
      <c r="N5" s="1"/>
      <c r="O5" s="1"/>
      <c r="P5" s="1"/>
      <c r="Q5" s="1"/>
      <c r="R5" s="1"/>
    </row>
    <row r="6" spans="10:18" x14ac:dyDescent="0.15">
      <c r="J6" s="1"/>
      <c r="K6" s="1"/>
      <c r="L6" s="1"/>
      <c r="M6" s="1"/>
      <c r="N6" s="1"/>
      <c r="O6" s="1"/>
      <c r="P6" s="1"/>
      <c r="Q6" s="1"/>
      <c r="R6" s="1"/>
    </row>
    <row r="7" spans="10:18" x14ac:dyDescent="0.15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6"/>
  <sheetViews>
    <sheetView tabSelected="1" view="pageBreakPreview" zoomScale="110" zoomScaleNormal="110" zoomScaleSheetLayoutView="110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G38" sqref="G38"/>
    </sheetView>
  </sheetViews>
  <sheetFormatPr defaultRowHeight="10.5" x14ac:dyDescent="0.15"/>
  <cols>
    <col min="1" max="1" width="15.5" customWidth="1"/>
    <col min="2" max="2" width="41.33203125" customWidth="1"/>
    <col min="3" max="4" width="5.83203125" customWidth="1"/>
    <col min="5" max="5" width="7.83203125" customWidth="1"/>
    <col min="6" max="6" width="5.6640625" customWidth="1"/>
    <col min="7" max="7" width="7.83203125" customWidth="1"/>
    <col min="8" max="8" width="8.1640625" customWidth="1"/>
    <col min="9" max="10" width="10.83203125" customWidth="1"/>
    <col min="11" max="11" width="12.33203125" customWidth="1"/>
    <col min="12" max="13" width="10.83203125" customWidth="1"/>
    <col min="14" max="14" width="5.1640625" customWidth="1"/>
    <col min="15" max="15" width="7.6640625" customWidth="1"/>
    <col min="16" max="17" width="12" style="69" customWidth="1"/>
    <col min="18" max="19" width="12" style="59" customWidth="1"/>
    <col min="20" max="21" width="12" style="66" customWidth="1"/>
    <col min="22" max="22" width="14.33203125" style="76" customWidth="1"/>
    <col min="23" max="23" width="23" style="76" customWidth="1"/>
  </cols>
  <sheetData>
    <row r="1" spans="1:24" ht="53.25" customHeight="1" x14ac:dyDescent="0.2">
      <c r="A1" s="239" t="s">
        <v>86</v>
      </c>
      <c r="B1" s="262" t="s">
        <v>275</v>
      </c>
      <c r="C1" s="263" t="s">
        <v>294</v>
      </c>
      <c r="D1" s="263"/>
      <c r="E1" s="263"/>
      <c r="F1" s="264" t="s">
        <v>309</v>
      </c>
      <c r="G1" s="239" t="s">
        <v>302</v>
      </c>
      <c r="H1" s="258" t="s">
        <v>237</v>
      </c>
      <c r="I1" s="258"/>
      <c r="J1" s="258"/>
      <c r="K1" s="258"/>
      <c r="L1" s="258"/>
      <c r="M1" s="258"/>
      <c r="N1" s="258"/>
      <c r="O1" s="258"/>
      <c r="P1" s="250" t="s">
        <v>239</v>
      </c>
      <c r="Q1" s="251"/>
      <c r="R1" s="251"/>
      <c r="S1" s="251"/>
      <c r="T1" s="251"/>
      <c r="U1" s="251"/>
      <c r="V1" s="251"/>
      <c r="W1" s="252"/>
    </row>
    <row r="2" spans="1:24" ht="13.5" customHeight="1" x14ac:dyDescent="0.25">
      <c r="A2" s="239"/>
      <c r="B2" s="262"/>
      <c r="C2" s="239" t="s">
        <v>253</v>
      </c>
      <c r="D2" s="238" t="s">
        <v>306</v>
      </c>
      <c r="E2" s="239" t="s">
        <v>307</v>
      </c>
      <c r="F2" s="265"/>
      <c r="G2" s="239"/>
      <c r="H2" s="238" t="s">
        <v>247</v>
      </c>
      <c r="I2" s="253" t="s">
        <v>248</v>
      </c>
      <c r="J2" s="253"/>
      <c r="K2" s="253"/>
      <c r="L2" s="253"/>
      <c r="M2" s="253"/>
      <c r="N2" s="253"/>
      <c r="O2" s="253"/>
      <c r="P2" s="254" t="s">
        <v>240</v>
      </c>
      <c r="Q2" s="254"/>
      <c r="R2" s="255" t="s">
        <v>241</v>
      </c>
      <c r="S2" s="255"/>
      <c r="T2" s="256" t="s">
        <v>242</v>
      </c>
      <c r="U2" s="256"/>
      <c r="V2" s="257" t="s">
        <v>243</v>
      </c>
      <c r="W2" s="257"/>
    </row>
    <row r="3" spans="1:24" ht="15.75" x14ac:dyDescent="0.25">
      <c r="A3" s="239"/>
      <c r="B3" s="262"/>
      <c r="C3" s="239"/>
      <c r="D3" s="238"/>
      <c r="E3" s="239"/>
      <c r="F3" s="265"/>
      <c r="G3" s="239"/>
      <c r="H3" s="238"/>
      <c r="I3" s="253" t="s">
        <v>249</v>
      </c>
      <c r="J3" s="253"/>
      <c r="K3" s="253"/>
      <c r="L3" s="253"/>
      <c r="M3" s="238" t="s">
        <v>276</v>
      </c>
      <c r="N3" s="259" t="s">
        <v>245</v>
      </c>
      <c r="O3" s="238" t="s">
        <v>189</v>
      </c>
      <c r="P3" s="132" t="s">
        <v>400</v>
      </c>
      <c r="Q3" s="142" t="s">
        <v>401</v>
      </c>
      <c r="R3" s="137" t="s">
        <v>400</v>
      </c>
      <c r="S3" s="131" t="s">
        <v>402</v>
      </c>
      <c r="T3" s="147" t="s">
        <v>407</v>
      </c>
      <c r="U3" s="147" t="s">
        <v>406</v>
      </c>
      <c r="V3" s="148" t="s">
        <v>415</v>
      </c>
      <c r="W3" s="148" t="s">
        <v>416</v>
      </c>
      <c r="X3" t="s">
        <v>395</v>
      </c>
    </row>
    <row r="4" spans="1:24" ht="15.75" x14ac:dyDescent="0.25">
      <c r="A4" s="239"/>
      <c r="B4" s="262"/>
      <c r="C4" s="239"/>
      <c r="D4" s="238"/>
      <c r="E4" s="239"/>
      <c r="F4" s="265"/>
      <c r="G4" s="239"/>
      <c r="H4" s="238"/>
      <c r="I4" s="259" t="s">
        <v>250</v>
      </c>
      <c r="J4" s="235" t="s">
        <v>251</v>
      </c>
      <c r="K4" s="236"/>
      <c r="L4" s="237"/>
      <c r="M4" s="238"/>
      <c r="N4" s="260"/>
      <c r="O4" s="238"/>
      <c r="P4" s="142">
        <v>0</v>
      </c>
      <c r="Q4" s="142">
        <v>0</v>
      </c>
      <c r="R4" s="144">
        <v>0</v>
      </c>
      <c r="S4" s="144" t="s">
        <v>403</v>
      </c>
      <c r="T4" s="147">
        <v>0</v>
      </c>
      <c r="U4" s="147" t="s">
        <v>405</v>
      </c>
      <c r="V4" s="148" t="s">
        <v>414</v>
      </c>
      <c r="W4" s="148" t="s">
        <v>414</v>
      </c>
      <c r="X4" t="s">
        <v>396</v>
      </c>
    </row>
    <row r="5" spans="1:24" ht="15.75" x14ac:dyDescent="0.15">
      <c r="A5" s="239"/>
      <c r="B5" s="262"/>
      <c r="C5" s="239"/>
      <c r="D5" s="238"/>
      <c r="E5" s="239"/>
      <c r="F5" s="265"/>
      <c r="G5" s="239"/>
      <c r="H5" s="238"/>
      <c r="I5" s="260"/>
      <c r="J5" s="238" t="s">
        <v>238</v>
      </c>
      <c r="K5" s="238" t="s">
        <v>244</v>
      </c>
      <c r="L5" s="239" t="s">
        <v>252</v>
      </c>
      <c r="M5" s="238"/>
      <c r="N5" s="260"/>
      <c r="O5" s="238"/>
      <c r="P5" s="143">
        <v>0</v>
      </c>
      <c r="Q5" s="143">
        <v>0</v>
      </c>
      <c r="R5" s="145">
        <v>0</v>
      </c>
      <c r="S5" s="145">
        <v>0</v>
      </c>
      <c r="T5" s="149">
        <v>0</v>
      </c>
      <c r="U5" s="149" t="s">
        <v>405</v>
      </c>
      <c r="V5" s="151" t="s">
        <v>412</v>
      </c>
      <c r="W5" s="150" t="s">
        <v>418</v>
      </c>
      <c r="X5" t="s">
        <v>398</v>
      </c>
    </row>
    <row r="6" spans="1:24" ht="36" customHeight="1" x14ac:dyDescent="0.15">
      <c r="A6" s="239"/>
      <c r="B6" s="262"/>
      <c r="C6" s="239"/>
      <c r="D6" s="238"/>
      <c r="E6" s="239"/>
      <c r="F6" s="266"/>
      <c r="G6" s="239"/>
      <c r="H6" s="238"/>
      <c r="I6" s="261"/>
      <c r="J6" s="238"/>
      <c r="K6" s="238"/>
      <c r="L6" s="239"/>
      <c r="M6" s="238"/>
      <c r="N6" s="261"/>
      <c r="O6" s="238"/>
      <c r="P6" s="143">
        <v>0</v>
      </c>
      <c r="Q6" s="143" t="s">
        <v>399</v>
      </c>
      <c r="R6" s="145">
        <v>0</v>
      </c>
      <c r="S6" s="145" t="s">
        <v>404</v>
      </c>
      <c r="T6" s="149">
        <v>0</v>
      </c>
      <c r="U6" s="149" t="s">
        <v>404</v>
      </c>
      <c r="V6" s="151" t="s">
        <v>413</v>
      </c>
      <c r="W6" s="150" t="s">
        <v>417</v>
      </c>
      <c r="X6" t="s">
        <v>397</v>
      </c>
    </row>
    <row r="7" spans="1:24" ht="21.75" customHeight="1" x14ac:dyDescent="0.1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/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68">
        <v>15</v>
      </c>
      <c r="Q7" s="68">
        <v>16</v>
      </c>
      <c r="R7" s="128">
        <v>17</v>
      </c>
      <c r="S7" s="128">
        <v>18</v>
      </c>
      <c r="T7" s="129">
        <v>19</v>
      </c>
      <c r="U7" s="129">
        <v>20</v>
      </c>
      <c r="V7" s="125">
        <v>21</v>
      </c>
      <c r="W7" s="125">
        <v>22</v>
      </c>
    </row>
    <row r="8" spans="1:24" ht="15.75" x14ac:dyDescent="0.15">
      <c r="A8" s="25" t="s">
        <v>278</v>
      </c>
      <c r="B8" s="25" t="s">
        <v>246</v>
      </c>
      <c r="C8" s="25"/>
      <c r="D8" s="25"/>
      <c r="E8" s="25"/>
      <c r="F8" s="25"/>
      <c r="G8" s="25">
        <f t="shared" ref="G8:W8" si="0">G9+G20</f>
        <v>1466</v>
      </c>
      <c r="H8" s="25">
        <f t="shared" si="0"/>
        <v>40</v>
      </c>
      <c r="I8" s="25">
        <f t="shared" si="0"/>
        <v>1426</v>
      </c>
      <c r="J8" s="25">
        <f t="shared" si="0"/>
        <v>1003</v>
      </c>
      <c r="K8" s="25">
        <f t="shared" si="0"/>
        <v>381</v>
      </c>
      <c r="L8" s="25">
        <f t="shared" si="0"/>
        <v>0</v>
      </c>
      <c r="M8" s="25">
        <f t="shared" si="0"/>
        <v>0</v>
      </c>
      <c r="N8" s="25">
        <f t="shared" si="0"/>
        <v>8</v>
      </c>
      <c r="O8" s="25">
        <f t="shared" si="0"/>
        <v>44</v>
      </c>
      <c r="P8" s="25">
        <f t="shared" si="0"/>
        <v>612</v>
      </c>
      <c r="Q8" s="25">
        <f t="shared" si="0"/>
        <v>792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0</v>
      </c>
      <c r="V8" s="25">
        <f t="shared" si="0"/>
        <v>0</v>
      </c>
      <c r="W8" s="25">
        <f t="shared" si="0"/>
        <v>0</v>
      </c>
    </row>
    <row r="9" spans="1:24" ht="15.75" x14ac:dyDescent="0.15">
      <c r="A9" s="88"/>
      <c r="B9" s="25" t="s">
        <v>107</v>
      </c>
      <c r="C9" s="25"/>
      <c r="D9" s="25"/>
      <c r="E9" s="25"/>
      <c r="F9" s="25"/>
      <c r="G9" s="25">
        <f t="shared" ref="G9:W9" si="1">SUM(G10:G19)</f>
        <v>874</v>
      </c>
      <c r="H9" s="25">
        <f t="shared" si="1"/>
        <v>10</v>
      </c>
      <c r="I9" s="25">
        <f t="shared" si="1"/>
        <v>864</v>
      </c>
      <c r="J9" s="25">
        <f t="shared" si="1"/>
        <v>604</v>
      </c>
      <c r="K9" s="25">
        <f t="shared" si="1"/>
        <v>236</v>
      </c>
      <c r="L9" s="25">
        <f t="shared" si="1"/>
        <v>0</v>
      </c>
      <c r="M9" s="25">
        <f t="shared" si="1"/>
        <v>0</v>
      </c>
      <c r="N9" s="25">
        <f t="shared" si="1"/>
        <v>2</v>
      </c>
      <c r="O9" s="25">
        <f t="shared" si="1"/>
        <v>22</v>
      </c>
      <c r="P9" s="25">
        <f t="shared" si="1"/>
        <v>374</v>
      </c>
      <c r="Q9" s="25">
        <f t="shared" si="1"/>
        <v>484</v>
      </c>
      <c r="R9" s="25">
        <f t="shared" si="1"/>
        <v>0</v>
      </c>
      <c r="S9" s="25">
        <f t="shared" si="1"/>
        <v>0</v>
      </c>
      <c r="T9" s="25">
        <f t="shared" si="1"/>
        <v>0</v>
      </c>
      <c r="U9" s="25">
        <f t="shared" si="1"/>
        <v>0</v>
      </c>
      <c r="V9" s="25">
        <f t="shared" si="1"/>
        <v>0</v>
      </c>
      <c r="W9" s="25">
        <f t="shared" si="1"/>
        <v>0</v>
      </c>
    </row>
    <row r="10" spans="1:24" ht="15.75" x14ac:dyDescent="0.15">
      <c r="A10" s="133" t="s">
        <v>279</v>
      </c>
      <c r="B10" s="134" t="s">
        <v>32</v>
      </c>
      <c r="C10" s="33"/>
      <c r="D10" s="33">
        <v>2</v>
      </c>
      <c r="E10" s="33"/>
      <c r="F10" s="33"/>
      <c r="G10" s="33">
        <v>117</v>
      </c>
      <c r="H10" s="33"/>
      <c r="I10" s="24">
        <v>117</v>
      </c>
      <c r="J10" s="24"/>
      <c r="K10" s="24">
        <v>115</v>
      </c>
      <c r="L10" s="24"/>
      <c r="M10" s="130"/>
      <c r="N10" s="130"/>
      <c r="O10" s="130">
        <v>2</v>
      </c>
      <c r="P10" s="68">
        <v>51</v>
      </c>
      <c r="Q10" s="68">
        <v>66</v>
      </c>
      <c r="R10" s="128"/>
      <c r="S10" s="128"/>
      <c r="T10" s="129"/>
      <c r="U10" s="129"/>
      <c r="V10" s="125"/>
      <c r="W10" s="125"/>
    </row>
    <row r="11" spans="1:24" ht="15.75" x14ac:dyDescent="0.15">
      <c r="A11" s="135" t="s">
        <v>280</v>
      </c>
      <c r="B11" s="136" t="s">
        <v>30</v>
      </c>
      <c r="C11" s="33"/>
      <c r="D11" s="33">
        <v>2</v>
      </c>
      <c r="E11" s="33"/>
      <c r="F11" s="33"/>
      <c r="G11" s="33">
        <v>78</v>
      </c>
      <c r="H11" s="33"/>
      <c r="I11" s="24">
        <v>78</v>
      </c>
      <c r="J11" s="24">
        <v>76</v>
      </c>
      <c r="K11" s="24">
        <v>0</v>
      </c>
      <c r="L11" s="24"/>
      <c r="M11" s="130"/>
      <c r="N11" s="130"/>
      <c r="O11" s="130">
        <v>2</v>
      </c>
      <c r="P11" s="68">
        <v>34</v>
      </c>
      <c r="Q11" s="68">
        <v>44</v>
      </c>
      <c r="R11" s="128"/>
      <c r="S11" s="128"/>
      <c r="T11" s="129"/>
      <c r="U11" s="129"/>
      <c r="V11" s="125"/>
      <c r="W11" s="125"/>
    </row>
    <row r="12" spans="1:24" ht="15.75" x14ac:dyDescent="0.15">
      <c r="A12" s="133" t="s">
        <v>281</v>
      </c>
      <c r="B12" s="134" t="s">
        <v>232</v>
      </c>
      <c r="C12" s="33">
        <v>2</v>
      </c>
      <c r="D12" s="33"/>
      <c r="E12" s="33"/>
      <c r="F12" s="33"/>
      <c r="G12" s="33">
        <v>94</v>
      </c>
      <c r="H12" s="33">
        <v>10</v>
      </c>
      <c r="I12" s="24">
        <v>84</v>
      </c>
      <c r="J12" s="24">
        <v>78</v>
      </c>
      <c r="K12" s="24">
        <v>0</v>
      </c>
      <c r="L12" s="24"/>
      <c r="M12" s="130"/>
      <c r="N12" s="130">
        <v>2</v>
      </c>
      <c r="O12" s="33">
        <v>4</v>
      </c>
      <c r="P12" s="68">
        <v>34</v>
      </c>
      <c r="Q12" s="102">
        <v>44</v>
      </c>
      <c r="R12" s="128"/>
      <c r="S12" s="128"/>
      <c r="T12" s="129"/>
      <c r="U12" s="129"/>
      <c r="V12" s="125"/>
      <c r="W12" s="125"/>
    </row>
    <row r="13" spans="1:24" ht="15.75" x14ac:dyDescent="0.15">
      <c r="A13" s="133" t="s">
        <v>282</v>
      </c>
      <c r="B13" s="134" t="s">
        <v>384</v>
      </c>
      <c r="C13" s="33"/>
      <c r="D13" s="33">
        <v>2</v>
      </c>
      <c r="E13" s="33"/>
      <c r="F13" s="33"/>
      <c r="G13" s="33">
        <v>117</v>
      </c>
      <c r="H13" s="33"/>
      <c r="I13" s="24">
        <v>117</v>
      </c>
      <c r="J13" s="24">
        <v>115</v>
      </c>
      <c r="K13" s="24"/>
      <c r="L13" s="24"/>
      <c r="M13" s="130"/>
      <c r="N13" s="130"/>
      <c r="O13" s="33">
        <v>2</v>
      </c>
      <c r="P13" s="68">
        <v>51</v>
      </c>
      <c r="Q13" s="68">
        <v>66</v>
      </c>
      <c r="R13" s="128"/>
      <c r="S13" s="128"/>
      <c r="T13" s="129"/>
      <c r="U13" s="129"/>
      <c r="V13" s="125"/>
      <c r="W13" s="125"/>
    </row>
    <row r="14" spans="1:24" ht="15.75" x14ac:dyDescent="0.15">
      <c r="A14" s="135" t="s">
        <v>283</v>
      </c>
      <c r="B14" s="136" t="s">
        <v>26</v>
      </c>
      <c r="C14" s="33"/>
      <c r="D14" s="33"/>
      <c r="E14" s="33">
        <v>2</v>
      </c>
      <c r="F14" s="33"/>
      <c r="G14" s="33">
        <v>117</v>
      </c>
      <c r="H14" s="33"/>
      <c r="I14" s="24">
        <v>117</v>
      </c>
      <c r="J14" s="24">
        <v>4</v>
      </c>
      <c r="K14" s="24">
        <v>111</v>
      </c>
      <c r="L14" s="24"/>
      <c r="M14" s="130"/>
      <c r="N14" s="130"/>
      <c r="O14" s="33">
        <v>2</v>
      </c>
      <c r="P14" s="68">
        <v>51</v>
      </c>
      <c r="Q14" s="68">
        <v>66</v>
      </c>
      <c r="R14" s="128"/>
      <c r="S14" s="128"/>
      <c r="T14" s="129"/>
      <c r="U14" s="129"/>
      <c r="V14" s="125"/>
      <c r="W14" s="125"/>
    </row>
    <row r="15" spans="1:24" ht="15.75" x14ac:dyDescent="0.15">
      <c r="A15" s="135" t="s">
        <v>284</v>
      </c>
      <c r="B15" s="136" t="s">
        <v>110</v>
      </c>
      <c r="C15" s="33"/>
      <c r="D15" s="33">
        <v>2</v>
      </c>
      <c r="E15" s="33"/>
      <c r="F15" s="33"/>
      <c r="G15" s="33">
        <v>78</v>
      </c>
      <c r="H15" s="33"/>
      <c r="I15" s="24">
        <v>78</v>
      </c>
      <c r="J15" s="24">
        <v>76</v>
      </c>
      <c r="K15" s="24"/>
      <c r="L15" s="24"/>
      <c r="M15" s="130"/>
      <c r="N15" s="130"/>
      <c r="O15" s="33">
        <v>2</v>
      </c>
      <c r="P15" s="68">
        <v>34</v>
      </c>
      <c r="Q15" s="68">
        <v>44</v>
      </c>
      <c r="R15" s="128"/>
      <c r="S15" s="128"/>
      <c r="T15" s="129"/>
      <c r="U15" s="129"/>
      <c r="V15" s="125"/>
      <c r="W15" s="125"/>
    </row>
    <row r="16" spans="1:24" ht="15.75" x14ac:dyDescent="0.15">
      <c r="A16" s="135" t="s">
        <v>285</v>
      </c>
      <c r="B16" s="136" t="s">
        <v>236</v>
      </c>
      <c r="C16" s="33"/>
      <c r="D16" s="33">
        <v>2</v>
      </c>
      <c r="E16" s="33"/>
      <c r="F16" s="33"/>
      <c r="G16" s="33">
        <v>78</v>
      </c>
      <c r="H16" s="33"/>
      <c r="I16" s="24">
        <v>78</v>
      </c>
      <c r="J16" s="24">
        <v>76</v>
      </c>
      <c r="K16" s="24"/>
      <c r="L16" s="24"/>
      <c r="M16" s="130"/>
      <c r="N16" s="130"/>
      <c r="O16" s="33">
        <v>2</v>
      </c>
      <c r="P16" s="68">
        <v>34</v>
      </c>
      <c r="Q16" s="68">
        <v>44</v>
      </c>
      <c r="R16" s="128"/>
      <c r="S16" s="128"/>
      <c r="T16" s="129"/>
      <c r="U16" s="129"/>
      <c r="V16" s="125"/>
      <c r="W16" s="125"/>
    </row>
    <row r="17" spans="1:25" ht="15.75" x14ac:dyDescent="0.15">
      <c r="A17" s="135" t="s">
        <v>286</v>
      </c>
      <c r="B17" s="136" t="s">
        <v>108</v>
      </c>
      <c r="C17" s="33"/>
      <c r="D17" s="33">
        <v>2</v>
      </c>
      <c r="E17" s="33"/>
      <c r="F17" s="33"/>
      <c r="G17" s="33">
        <v>78</v>
      </c>
      <c r="H17" s="33"/>
      <c r="I17" s="24">
        <v>78</v>
      </c>
      <c r="J17" s="24">
        <v>66</v>
      </c>
      <c r="K17" s="24">
        <v>10</v>
      </c>
      <c r="L17" s="24"/>
      <c r="M17" s="130"/>
      <c r="N17" s="130"/>
      <c r="O17" s="33">
        <v>2</v>
      </c>
      <c r="P17" s="68">
        <v>34</v>
      </c>
      <c r="Q17" s="68">
        <v>44</v>
      </c>
      <c r="R17" s="128"/>
      <c r="S17" s="128"/>
      <c r="T17" s="129"/>
      <c r="U17" s="129"/>
      <c r="V17" s="125"/>
      <c r="W17" s="125"/>
    </row>
    <row r="18" spans="1:25" ht="15.75" x14ac:dyDescent="0.15">
      <c r="A18" s="135" t="s">
        <v>287</v>
      </c>
      <c r="B18" s="136" t="s">
        <v>109</v>
      </c>
      <c r="C18" s="33"/>
      <c r="D18" s="33">
        <v>2</v>
      </c>
      <c r="E18" s="33"/>
      <c r="F18" s="33"/>
      <c r="G18" s="33">
        <v>78</v>
      </c>
      <c r="H18" s="33"/>
      <c r="I18" s="24">
        <v>78</v>
      </c>
      <c r="J18" s="24">
        <v>76</v>
      </c>
      <c r="K18" s="24"/>
      <c r="L18" s="24"/>
      <c r="M18" s="130"/>
      <c r="N18" s="130"/>
      <c r="O18" s="33">
        <v>2</v>
      </c>
      <c r="P18" s="68">
        <v>34</v>
      </c>
      <c r="Q18" s="68">
        <v>44</v>
      </c>
      <c r="R18" s="128"/>
      <c r="S18" s="128"/>
      <c r="T18" s="129"/>
      <c r="U18" s="129"/>
      <c r="V18" s="125"/>
      <c r="W18" s="125"/>
    </row>
    <row r="19" spans="1:25" ht="15.75" x14ac:dyDescent="0.15">
      <c r="A19" s="135" t="s">
        <v>288</v>
      </c>
      <c r="B19" s="136" t="s">
        <v>234</v>
      </c>
      <c r="C19" s="33"/>
      <c r="D19" s="33">
        <v>2</v>
      </c>
      <c r="E19" s="33"/>
      <c r="F19" s="33"/>
      <c r="G19" s="33">
        <v>39</v>
      </c>
      <c r="H19" s="33"/>
      <c r="I19" s="24">
        <v>39</v>
      </c>
      <c r="J19" s="24">
        <v>37</v>
      </c>
      <c r="K19" s="24"/>
      <c r="L19" s="24"/>
      <c r="M19" s="130"/>
      <c r="N19" s="130"/>
      <c r="O19" s="33">
        <v>2</v>
      </c>
      <c r="P19" s="68">
        <v>17</v>
      </c>
      <c r="Q19" s="68">
        <v>22</v>
      </c>
      <c r="R19" s="128"/>
      <c r="S19" s="128"/>
      <c r="T19" s="129"/>
      <c r="U19" s="129"/>
      <c r="V19" s="125"/>
      <c r="W19" s="125"/>
    </row>
    <row r="20" spans="1:25" ht="15.75" x14ac:dyDescent="0.15">
      <c r="A20" s="25"/>
      <c r="B20" s="25" t="s">
        <v>111</v>
      </c>
      <c r="C20" s="25"/>
      <c r="D20" s="25"/>
      <c r="E20" s="25"/>
      <c r="F20" s="25"/>
      <c r="G20" s="25">
        <f>SUM(G21:G24)</f>
        <v>592</v>
      </c>
      <c r="H20" s="25">
        <f t="shared" ref="H20:W20" si="2">SUM(H21:H24)</f>
        <v>30</v>
      </c>
      <c r="I20" s="25">
        <f t="shared" si="2"/>
        <v>562</v>
      </c>
      <c r="J20" s="25">
        <f t="shared" si="2"/>
        <v>399</v>
      </c>
      <c r="K20" s="25">
        <f t="shared" si="2"/>
        <v>145</v>
      </c>
      <c r="L20" s="25">
        <f t="shared" si="2"/>
        <v>0</v>
      </c>
      <c r="M20" s="25">
        <f t="shared" si="2"/>
        <v>0</v>
      </c>
      <c r="N20" s="25">
        <f t="shared" si="2"/>
        <v>6</v>
      </c>
      <c r="O20" s="25">
        <f t="shared" si="2"/>
        <v>22</v>
      </c>
      <c r="P20" s="25">
        <f t="shared" si="2"/>
        <v>238</v>
      </c>
      <c r="Q20" s="25">
        <f t="shared" si="2"/>
        <v>308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</row>
    <row r="21" spans="1:25" ht="15.75" x14ac:dyDescent="0.15">
      <c r="A21" s="135" t="s">
        <v>385</v>
      </c>
      <c r="B21" s="136" t="s">
        <v>21</v>
      </c>
      <c r="C21" s="130">
        <v>2</v>
      </c>
      <c r="D21" s="130"/>
      <c r="E21" s="130"/>
      <c r="F21" s="130"/>
      <c r="G21" s="130">
        <v>211</v>
      </c>
      <c r="H21" s="130">
        <v>10</v>
      </c>
      <c r="I21" s="24">
        <v>201</v>
      </c>
      <c r="J21" s="24">
        <v>150</v>
      </c>
      <c r="K21" s="24">
        <v>45</v>
      </c>
      <c r="L21" s="24"/>
      <c r="M21" s="130"/>
      <c r="N21" s="130">
        <v>2</v>
      </c>
      <c r="O21" s="33">
        <v>4</v>
      </c>
      <c r="P21" s="68">
        <v>85</v>
      </c>
      <c r="Q21" s="102">
        <v>110</v>
      </c>
      <c r="R21" s="128"/>
      <c r="S21" s="128"/>
      <c r="T21" s="129"/>
      <c r="U21" s="129"/>
      <c r="V21" s="125"/>
      <c r="W21" s="125"/>
    </row>
    <row r="22" spans="1:25" ht="15.75" x14ac:dyDescent="0.15">
      <c r="A22" s="135" t="s">
        <v>290</v>
      </c>
      <c r="B22" s="136" t="s">
        <v>23</v>
      </c>
      <c r="C22" s="130"/>
      <c r="D22" s="130">
        <v>2</v>
      </c>
      <c r="E22" s="130"/>
      <c r="F22" s="130"/>
      <c r="G22" s="130">
        <v>139</v>
      </c>
      <c r="H22" s="130"/>
      <c r="I22" s="24">
        <v>139</v>
      </c>
      <c r="J22" s="24">
        <v>69</v>
      </c>
      <c r="K22" s="24">
        <v>68</v>
      </c>
      <c r="L22" s="24"/>
      <c r="M22" s="130"/>
      <c r="N22" s="130"/>
      <c r="O22" s="33">
        <v>2</v>
      </c>
      <c r="P22" s="68">
        <v>51</v>
      </c>
      <c r="Q22" s="68">
        <v>88</v>
      </c>
      <c r="R22" s="128"/>
      <c r="S22" s="128"/>
      <c r="T22" s="129"/>
      <c r="U22" s="129"/>
      <c r="V22" s="125"/>
      <c r="W22" s="125"/>
    </row>
    <row r="23" spans="1:25" ht="15.75" x14ac:dyDescent="0.15">
      <c r="A23" s="135" t="s">
        <v>291</v>
      </c>
      <c r="B23" s="136" t="s">
        <v>112</v>
      </c>
      <c r="C23" s="130">
        <v>2</v>
      </c>
      <c r="D23" s="130"/>
      <c r="E23" s="130"/>
      <c r="F23" s="130"/>
      <c r="G23" s="130">
        <v>144</v>
      </c>
      <c r="H23" s="130">
        <v>10</v>
      </c>
      <c r="I23" s="24">
        <v>134</v>
      </c>
      <c r="J23" s="24">
        <v>102</v>
      </c>
      <c r="K23" s="24">
        <v>32</v>
      </c>
      <c r="L23" s="24"/>
      <c r="M23" s="130"/>
      <c r="N23" s="130">
        <v>2</v>
      </c>
      <c r="O23" s="33">
        <v>8</v>
      </c>
      <c r="P23" s="68">
        <v>68</v>
      </c>
      <c r="Q23" s="102">
        <v>66</v>
      </c>
      <c r="R23" s="128"/>
      <c r="S23" s="128"/>
      <c r="T23" s="129"/>
      <c r="U23" s="129"/>
      <c r="V23" s="125"/>
      <c r="W23" s="125"/>
    </row>
    <row r="24" spans="1:25" ht="31.5" x14ac:dyDescent="0.15">
      <c r="A24" s="135" t="s">
        <v>386</v>
      </c>
      <c r="B24" s="136" t="s">
        <v>387</v>
      </c>
      <c r="C24" s="130">
        <v>2</v>
      </c>
      <c r="D24" s="130"/>
      <c r="E24" s="130"/>
      <c r="F24" s="130"/>
      <c r="G24" s="130">
        <v>98</v>
      </c>
      <c r="H24" s="130">
        <v>10</v>
      </c>
      <c r="I24" s="24">
        <v>88</v>
      </c>
      <c r="J24" s="24">
        <v>78</v>
      </c>
      <c r="K24" s="24"/>
      <c r="L24" s="24"/>
      <c r="M24" s="130"/>
      <c r="N24" s="130">
        <v>2</v>
      </c>
      <c r="O24" s="33">
        <v>8</v>
      </c>
      <c r="P24" s="68">
        <v>34</v>
      </c>
      <c r="Q24" s="102">
        <v>44</v>
      </c>
      <c r="R24" s="128"/>
      <c r="S24" s="128"/>
      <c r="T24" s="129"/>
      <c r="U24" s="129"/>
      <c r="V24" s="125"/>
      <c r="W24" s="125"/>
    </row>
    <row r="25" spans="1:25" ht="31.5" x14ac:dyDescent="0.15">
      <c r="A25" s="25" t="s">
        <v>254</v>
      </c>
      <c r="B25" s="31" t="s">
        <v>255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5" s="94" customFormat="1" ht="15.75" x14ac:dyDescent="0.15">
      <c r="A26" s="26" t="s">
        <v>27</v>
      </c>
      <c r="B26" s="90" t="s">
        <v>28</v>
      </c>
      <c r="C26" s="33"/>
      <c r="D26" s="33">
        <v>8</v>
      </c>
      <c r="E26" s="33"/>
      <c r="F26" s="33"/>
      <c r="G26" s="33">
        <v>48</v>
      </c>
      <c r="H26" s="33"/>
      <c r="I26" s="89">
        <v>48</v>
      </c>
      <c r="J26" s="89">
        <v>28</v>
      </c>
      <c r="K26" s="89">
        <v>18</v>
      </c>
      <c r="L26" s="89"/>
      <c r="M26" s="33"/>
      <c r="N26" s="33"/>
      <c r="O26" s="33">
        <v>2</v>
      </c>
      <c r="P26" s="98"/>
      <c r="Q26" s="98"/>
      <c r="R26" s="91"/>
      <c r="S26" s="91"/>
      <c r="T26" s="92"/>
      <c r="U26" s="92"/>
      <c r="V26" s="93"/>
      <c r="W26" s="93">
        <v>48</v>
      </c>
    </row>
    <row r="27" spans="1:25" ht="15.75" x14ac:dyDescent="0.15">
      <c r="A27" s="28" t="s">
        <v>29</v>
      </c>
      <c r="B27" s="29" t="s">
        <v>30</v>
      </c>
      <c r="C27" s="130"/>
      <c r="D27" s="130">
        <v>3</v>
      </c>
      <c r="E27" s="130"/>
      <c r="F27" s="130"/>
      <c r="G27" s="33">
        <v>51</v>
      </c>
      <c r="H27" s="130"/>
      <c r="I27" s="89">
        <v>51</v>
      </c>
      <c r="J27" s="89">
        <v>35</v>
      </c>
      <c r="K27" s="89">
        <v>14</v>
      </c>
      <c r="L27" s="89"/>
      <c r="M27" s="33"/>
      <c r="N27" s="33"/>
      <c r="O27" s="33">
        <v>2</v>
      </c>
      <c r="P27" s="99"/>
      <c r="Q27" s="99"/>
      <c r="R27" s="128">
        <v>51</v>
      </c>
      <c r="S27" s="128"/>
      <c r="T27" s="129"/>
      <c r="U27" s="129"/>
      <c r="V27" s="125"/>
      <c r="W27" s="125"/>
    </row>
    <row r="28" spans="1:25" ht="15.75" x14ac:dyDescent="0.15">
      <c r="A28" s="28" t="s">
        <v>31</v>
      </c>
      <c r="B28" s="29" t="s">
        <v>231</v>
      </c>
      <c r="C28" s="130"/>
      <c r="D28" s="130">
        <v>8</v>
      </c>
      <c r="E28" s="130"/>
      <c r="F28" s="130"/>
      <c r="G28" s="33">
        <v>48</v>
      </c>
      <c r="H28" s="130"/>
      <c r="I28" s="89">
        <v>48</v>
      </c>
      <c r="J28" s="89">
        <v>24</v>
      </c>
      <c r="K28" s="89">
        <v>22</v>
      </c>
      <c r="L28" s="89"/>
      <c r="M28" s="33"/>
      <c r="N28" s="33"/>
      <c r="O28" s="33">
        <v>2</v>
      </c>
      <c r="P28" s="99"/>
      <c r="Q28" s="99"/>
      <c r="R28" s="128"/>
      <c r="S28" s="128"/>
      <c r="T28" s="129"/>
      <c r="U28" s="129"/>
      <c r="V28" s="125"/>
      <c r="W28" s="125">
        <v>48</v>
      </c>
    </row>
    <row r="29" spans="1:25" s="81" customFormat="1" ht="31.5" x14ac:dyDescent="0.15">
      <c r="A29" s="28" t="s">
        <v>33</v>
      </c>
      <c r="B29" s="29" t="s">
        <v>295</v>
      </c>
      <c r="C29" s="130"/>
      <c r="D29" s="130">
        <v>8</v>
      </c>
      <c r="E29" s="130"/>
      <c r="F29" s="130"/>
      <c r="G29" s="33">
        <v>176</v>
      </c>
      <c r="H29" s="130"/>
      <c r="I29" s="89">
        <v>176</v>
      </c>
      <c r="J29" s="89"/>
      <c r="K29" s="89">
        <v>174</v>
      </c>
      <c r="L29" s="89"/>
      <c r="M29" s="33"/>
      <c r="N29" s="33"/>
      <c r="O29" s="33">
        <v>2</v>
      </c>
      <c r="P29" s="98"/>
      <c r="Q29" s="99"/>
      <c r="R29" s="128">
        <v>34</v>
      </c>
      <c r="S29" s="128">
        <v>38</v>
      </c>
      <c r="T29" s="129">
        <v>34</v>
      </c>
      <c r="U29" s="129">
        <v>28</v>
      </c>
      <c r="V29" s="125">
        <v>23</v>
      </c>
      <c r="W29" s="125">
        <v>19</v>
      </c>
      <c r="X29" s="1"/>
      <c r="Y29" s="1"/>
    </row>
    <row r="30" spans="1:25" ht="15.75" x14ac:dyDescent="0.15">
      <c r="A30" s="28" t="s">
        <v>25</v>
      </c>
      <c r="B30" s="32" t="s">
        <v>26</v>
      </c>
      <c r="C30" s="130"/>
      <c r="D30" s="130">
        <v>8</v>
      </c>
      <c r="E30" s="130"/>
      <c r="F30" s="130"/>
      <c r="G30" s="33">
        <v>176</v>
      </c>
      <c r="H30" s="130"/>
      <c r="I30" s="89">
        <v>176</v>
      </c>
      <c r="J30" s="89"/>
      <c r="K30" s="89">
        <v>174</v>
      </c>
      <c r="L30" s="89"/>
      <c r="M30" s="33"/>
      <c r="N30" s="33"/>
      <c r="O30" s="33">
        <v>2</v>
      </c>
      <c r="P30" s="98"/>
      <c r="Q30" s="99"/>
      <c r="R30" s="128">
        <v>34</v>
      </c>
      <c r="S30" s="128">
        <v>38</v>
      </c>
      <c r="T30" s="129">
        <v>34</v>
      </c>
      <c r="U30" s="129">
        <v>28</v>
      </c>
      <c r="V30" s="125">
        <v>23</v>
      </c>
      <c r="W30" s="125">
        <v>19</v>
      </c>
    </row>
    <row r="31" spans="1:25" ht="31.5" x14ac:dyDescent="0.15">
      <c r="A31" s="25" t="s">
        <v>256</v>
      </c>
      <c r="B31" s="31" t="s">
        <v>18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5" s="94" customFormat="1" ht="25.5" customHeight="1" x14ac:dyDescent="0.15">
      <c r="A32" s="26" t="s">
        <v>20</v>
      </c>
      <c r="B32" s="90" t="s">
        <v>314</v>
      </c>
      <c r="C32" s="33">
        <v>4</v>
      </c>
      <c r="D32" s="33"/>
      <c r="E32" s="33"/>
      <c r="F32" s="33"/>
      <c r="G32" s="33">
        <v>135</v>
      </c>
      <c r="H32" s="33">
        <v>2</v>
      </c>
      <c r="I32" s="89">
        <v>125</v>
      </c>
      <c r="J32" s="89">
        <v>63</v>
      </c>
      <c r="K32" s="89">
        <v>62</v>
      </c>
      <c r="L32" s="89"/>
      <c r="M32" s="33"/>
      <c r="N32" s="33">
        <v>2</v>
      </c>
      <c r="O32" s="33">
        <v>6</v>
      </c>
      <c r="P32" s="98"/>
      <c r="Q32" s="98"/>
      <c r="R32" s="91">
        <v>68</v>
      </c>
      <c r="S32" s="103">
        <v>57</v>
      </c>
      <c r="T32" s="92"/>
      <c r="U32" s="92"/>
      <c r="V32" s="93"/>
      <c r="W32" s="93"/>
    </row>
    <row r="33" spans="1:23" s="94" customFormat="1" ht="47.25" x14ac:dyDescent="0.15">
      <c r="A33" s="26" t="s">
        <v>22</v>
      </c>
      <c r="B33" s="90" t="s">
        <v>315</v>
      </c>
      <c r="C33" s="33"/>
      <c r="D33" s="33">
        <v>4</v>
      </c>
      <c r="E33" s="33"/>
      <c r="F33" s="33"/>
      <c r="G33" s="33">
        <v>57</v>
      </c>
      <c r="H33" s="33"/>
      <c r="I33" s="89">
        <v>57</v>
      </c>
      <c r="J33" s="89">
        <v>27</v>
      </c>
      <c r="K33" s="89">
        <v>28</v>
      </c>
      <c r="L33" s="89"/>
      <c r="M33" s="33"/>
      <c r="N33" s="33"/>
      <c r="O33" s="33">
        <v>2</v>
      </c>
      <c r="P33" s="98"/>
      <c r="Q33" s="98"/>
      <c r="R33" s="91"/>
      <c r="S33" s="91">
        <v>57</v>
      </c>
      <c r="T33" s="92"/>
      <c r="U33" s="92"/>
      <c r="V33" s="93"/>
      <c r="W33" s="93"/>
    </row>
    <row r="34" spans="1:23" s="94" customFormat="1" ht="31.5" x14ac:dyDescent="0.15">
      <c r="A34" s="26" t="s">
        <v>24</v>
      </c>
      <c r="B34" s="90" t="s">
        <v>316</v>
      </c>
      <c r="C34" s="33"/>
      <c r="D34" s="33">
        <v>5</v>
      </c>
      <c r="E34" s="33"/>
      <c r="F34" s="33"/>
      <c r="G34" s="33">
        <v>34</v>
      </c>
      <c r="H34" s="33"/>
      <c r="I34" s="89">
        <v>34</v>
      </c>
      <c r="J34" s="89">
        <v>16</v>
      </c>
      <c r="K34" s="89">
        <v>16</v>
      </c>
      <c r="L34" s="89"/>
      <c r="M34" s="33"/>
      <c r="N34" s="33"/>
      <c r="O34" s="33">
        <v>2</v>
      </c>
      <c r="P34" s="98"/>
      <c r="Q34" s="98"/>
      <c r="R34" s="91"/>
      <c r="S34" s="91"/>
      <c r="T34" s="92">
        <v>34</v>
      </c>
      <c r="U34" s="92"/>
      <c r="V34" s="93"/>
      <c r="W34" s="93"/>
    </row>
    <row r="35" spans="1:23" ht="25.5" customHeight="1" x14ac:dyDescent="0.15">
      <c r="A35" s="25" t="s">
        <v>258</v>
      </c>
      <c r="B35" s="31" t="s">
        <v>357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8" customHeight="1" x14ac:dyDescent="0.15">
      <c r="A36" s="28" t="s">
        <v>36</v>
      </c>
      <c r="B36" s="29" t="s">
        <v>328</v>
      </c>
      <c r="C36" s="130"/>
      <c r="D36" s="130">
        <v>3</v>
      </c>
      <c r="E36" s="130"/>
      <c r="F36" s="130"/>
      <c r="G36" s="130">
        <v>51</v>
      </c>
      <c r="H36" s="130"/>
      <c r="I36" s="89">
        <v>51</v>
      </c>
      <c r="J36" s="24">
        <v>31</v>
      </c>
      <c r="K36" s="24">
        <v>18</v>
      </c>
      <c r="L36" s="24"/>
      <c r="M36" s="130"/>
      <c r="N36" s="130"/>
      <c r="O36" s="130">
        <v>2</v>
      </c>
      <c r="P36" s="99"/>
      <c r="Q36" s="99"/>
      <c r="R36" s="128">
        <v>51</v>
      </c>
      <c r="S36" s="128"/>
      <c r="T36" s="129"/>
      <c r="U36" s="129"/>
      <c r="V36" s="125"/>
      <c r="W36" s="125"/>
    </row>
    <row r="37" spans="1:23" ht="18.75" customHeight="1" x14ac:dyDescent="0.15">
      <c r="A37" s="28" t="s">
        <v>37</v>
      </c>
      <c r="B37" s="29" t="s">
        <v>329</v>
      </c>
      <c r="C37" s="130"/>
      <c r="D37" s="130">
        <v>3</v>
      </c>
      <c r="E37" s="130"/>
      <c r="F37" s="130"/>
      <c r="G37" s="130">
        <v>51</v>
      </c>
      <c r="H37" s="130"/>
      <c r="I37" s="89">
        <v>51</v>
      </c>
      <c r="J37" s="24">
        <v>35</v>
      </c>
      <c r="K37" s="24">
        <v>14</v>
      </c>
      <c r="L37" s="24"/>
      <c r="M37" s="130"/>
      <c r="N37" s="130"/>
      <c r="O37" s="130">
        <v>2</v>
      </c>
      <c r="P37" s="99"/>
      <c r="Q37" s="99"/>
      <c r="R37" s="128">
        <v>51</v>
      </c>
      <c r="S37" s="128"/>
      <c r="T37" s="129"/>
      <c r="U37" s="129"/>
      <c r="V37" s="125"/>
      <c r="W37" s="125"/>
    </row>
    <row r="38" spans="1:23" ht="21" customHeight="1" x14ac:dyDescent="0.15">
      <c r="A38" s="28" t="s">
        <v>38</v>
      </c>
      <c r="B38" s="29" t="s">
        <v>330</v>
      </c>
      <c r="C38" s="130"/>
      <c r="D38" s="130">
        <v>3</v>
      </c>
      <c r="E38" s="130"/>
      <c r="F38" s="130"/>
      <c r="G38" s="130">
        <v>51</v>
      </c>
      <c r="H38" s="130"/>
      <c r="I38" s="89">
        <v>51</v>
      </c>
      <c r="J38" s="24">
        <v>5</v>
      </c>
      <c r="K38" s="24">
        <v>44</v>
      </c>
      <c r="L38" s="24"/>
      <c r="M38" s="130"/>
      <c r="N38" s="130"/>
      <c r="O38" s="130">
        <v>2</v>
      </c>
      <c r="P38" s="99"/>
      <c r="Q38" s="99"/>
      <c r="R38" s="128">
        <v>51</v>
      </c>
      <c r="S38" s="128"/>
      <c r="T38" s="129"/>
      <c r="U38" s="129"/>
      <c r="V38" s="125"/>
      <c r="W38" s="125"/>
    </row>
    <row r="39" spans="1:23" ht="31.5" x14ac:dyDescent="0.15">
      <c r="A39" s="28" t="s">
        <v>39</v>
      </c>
      <c r="B39" s="29" t="s">
        <v>331</v>
      </c>
      <c r="C39" s="130">
        <v>4</v>
      </c>
      <c r="D39" s="130"/>
      <c r="E39" s="130"/>
      <c r="F39" s="130"/>
      <c r="G39" s="130">
        <v>226</v>
      </c>
      <c r="H39" s="130">
        <v>2</v>
      </c>
      <c r="I39" s="89">
        <v>216</v>
      </c>
      <c r="J39" s="24">
        <v>102</v>
      </c>
      <c r="K39" s="24">
        <v>114</v>
      </c>
      <c r="L39" s="24"/>
      <c r="M39" s="130"/>
      <c r="N39" s="130">
        <v>2</v>
      </c>
      <c r="O39" s="130">
        <v>6</v>
      </c>
      <c r="P39" s="99"/>
      <c r="Q39" s="99"/>
      <c r="R39" s="128">
        <v>102</v>
      </c>
      <c r="S39" s="102">
        <v>114</v>
      </c>
      <c r="T39" s="129"/>
      <c r="U39" s="129"/>
      <c r="V39" s="125"/>
      <c r="W39" s="125"/>
    </row>
    <row r="40" spans="1:23" s="94" customFormat="1" ht="31.5" x14ac:dyDescent="0.15">
      <c r="A40" s="26" t="s">
        <v>41</v>
      </c>
      <c r="B40" s="90" t="s">
        <v>51</v>
      </c>
      <c r="C40" s="33">
        <v>6</v>
      </c>
      <c r="D40" s="33"/>
      <c r="E40" s="33"/>
      <c r="F40" s="33"/>
      <c r="G40" s="33">
        <v>89</v>
      </c>
      <c r="H40" s="33">
        <v>2</v>
      </c>
      <c r="I40" s="89">
        <v>79</v>
      </c>
      <c r="J40" s="89">
        <v>39</v>
      </c>
      <c r="K40" s="89">
        <v>40</v>
      </c>
      <c r="L40" s="89"/>
      <c r="M40" s="33"/>
      <c r="N40" s="33">
        <v>2</v>
      </c>
      <c r="O40" s="33">
        <v>6</v>
      </c>
      <c r="P40" s="98"/>
      <c r="Q40" s="98"/>
      <c r="R40" s="91"/>
      <c r="S40" s="91"/>
      <c r="T40" s="92">
        <v>51</v>
      </c>
      <c r="U40" s="103">
        <v>28</v>
      </c>
      <c r="V40" s="93"/>
      <c r="W40" s="93"/>
    </row>
    <row r="41" spans="1:23" s="94" customFormat="1" ht="21" customHeight="1" x14ac:dyDescent="0.15">
      <c r="A41" s="26" t="s">
        <v>43</v>
      </c>
      <c r="B41" s="90" t="s">
        <v>35</v>
      </c>
      <c r="C41" s="33"/>
      <c r="D41" s="33">
        <v>8</v>
      </c>
      <c r="E41" s="33"/>
      <c r="F41" s="33"/>
      <c r="G41" s="33">
        <v>68</v>
      </c>
      <c r="H41" s="33"/>
      <c r="I41" s="89">
        <v>68</v>
      </c>
      <c r="J41" s="89">
        <v>42</v>
      </c>
      <c r="K41" s="89">
        <v>24</v>
      </c>
      <c r="L41" s="89"/>
      <c r="M41" s="33"/>
      <c r="N41" s="33"/>
      <c r="O41" s="33">
        <v>2</v>
      </c>
      <c r="P41" s="98"/>
      <c r="Q41" s="98"/>
      <c r="R41" s="91"/>
      <c r="S41" s="91"/>
      <c r="T41" s="92"/>
      <c r="U41" s="92"/>
      <c r="V41" s="93">
        <v>46</v>
      </c>
      <c r="W41" s="93">
        <v>22</v>
      </c>
    </row>
    <row r="42" spans="1:23" s="94" customFormat="1" ht="23.25" customHeight="1" x14ac:dyDescent="0.15">
      <c r="A42" s="26" t="s">
        <v>296</v>
      </c>
      <c r="B42" s="90" t="s">
        <v>393</v>
      </c>
      <c r="C42" s="33"/>
      <c r="D42" s="33">
        <v>5</v>
      </c>
      <c r="E42" s="33"/>
      <c r="F42" s="33"/>
      <c r="G42" s="33">
        <v>51</v>
      </c>
      <c r="H42" s="33"/>
      <c r="I42" s="89">
        <v>51</v>
      </c>
      <c r="J42" s="89">
        <v>25</v>
      </c>
      <c r="K42" s="89">
        <v>24</v>
      </c>
      <c r="L42" s="89"/>
      <c r="M42" s="33"/>
      <c r="N42" s="33"/>
      <c r="O42" s="33">
        <v>2</v>
      </c>
      <c r="P42" s="98"/>
      <c r="Q42" s="98"/>
      <c r="R42" s="91"/>
      <c r="S42" s="91"/>
      <c r="T42" s="92">
        <v>51</v>
      </c>
      <c r="U42" s="92"/>
      <c r="V42" s="93"/>
      <c r="W42" s="93"/>
    </row>
    <row r="43" spans="1:23" s="94" customFormat="1" ht="31.5" x14ac:dyDescent="0.15">
      <c r="A43" s="26" t="s">
        <v>46</v>
      </c>
      <c r="B43" s="27" t="s">
        <v>333</v>
      </c>
      <c r="C43" s="33"/>
      <c r="D43" s="33">
        <v>4</v>
      </c>
      <c r="E43" s="33"/>
      <c r="F43" s="33"/>
      <c r="G43" s="33">
        <v>76</v>
      </c>
      <c r="H43" s="33"/>
      <c r="I43" s="89">
        <v>76</v>
      </c>
      <c r="J43" s="89">
        <v>24</v>
      </c>
      <c r="K43" s="89">
        <v>50</v>
      </c>
      <c r="L43" s="89"/>
      <c r="M43" s="33"/>
      <c r="N43" s="33"/>
      <c r="O43" s="33">
        <v>2</v>
      </c>
      <c r="P43" s="98"/>
      <c r="Q43" s="98"/>
      <c r="R43" s="91"/>
      <c r="S43" s="91">
        <v>76</v>
      </c>
      <c r="T43" s="92"/>
      <c r="U43" s="92"/>
      <c r="V43" s="93"/>
      <c r="W43" s="93"/>
    </row>
    <row r="44" spans="1:23" s="94" customFormat="1" ht="31.5" x14ac:dyDescent="0.15">
      <c r="A44" s="26" t="s">
        <v>48</v>
      </c>
      <c r="B44" s="90" t="s">
        <v>334</v>
      </c>
      <c r="C44" s="33"/>
      <c r="D44" s="33">
        <v>6</v>
      </c>
      <c r="E44" s="33"/>
      <c r="F44" s="33"/>
      <c r="G44" s="33">
        <v>56</v>
      </c>
      <c r="H44" s="33"/>
      <c r="I44" s="89">
        <v>56</v>
      </c>
      <c r="J44" s="89">
        <v>24</v>
      </c>
      <c r="K44" s="89">
        <v>30</v>
      </c>
      <c r="L44" s="89"/>
      <c r="M44" s="33"/>
      <c r="N44" s="33"/>
      <c r="O44" s="33">
        <v>2</v>
      </c>
      <c r="P44" s="98"/>
      <c r="Q44" s="98"/>
      <c r="R44" s="91"/>
      <c r="S44" s="91"/>
      <c r="T44" s="92"/>
      <c r="U44" s="92">
        <v>56</v>
      </c>
      <c r="V44" s="93"/>
      <c r="W44" s="93"/>
    </row>
    <row r="45" spans="1:23" s="94" customFormat="1" ht="23.25" customHeight="1" x14ac:dyDescent="0.15">
      <c r="A45" s="26" t="s">
        <v>50</v>
      </c>
      <c r="B45" s="90" t="s">
        <v>335</v>
      </c>
      <c r="C45" s="33"/>
      <c r="D45" s="33">
        <v>7</v>
      </c>
      <c r="E45" s="33"/>
      <c r="F45" s="33"/>
      <c r="G45" s="33">
        <v>46</v>
      </c>
      <c r="H45" s="33"/>
      <c r="I45" s="89">
        <v>46</v>
      </c>
      <c r="J45" s="89">
        <v>28</v>
      </c>
      <c r="K45" s="89">
        <v>16</v>
      </c>
      <c r="L45" s="89"/>
      <c r="M45" s="33"/>
      <c r="N45" s="33"/>
      <c r="O45" s="33">
        <v>2</v>
      </c>
      <c r="P45" s="98"/>
      <c r="Q45" s="98"/>
      <c r="R45" s="91"/>
      <c r="S45" s="91"/>
      <c r="T45" s="92"/>
      <c r="U45" s="92"/>
      <c r="V45" s="93">
        <v>46</v>
      </c>
      <c r="W45" s="93"/>
    </row>
    <row r="46" spans="1:23" s="94" customFormat="1" ht="21.75" customHeight="1" x14ac:dyDescent="0.15">
      <c r="A46" s="26" t="s">
        <v>34</v>
      </c>
      <c r="B46" s="35" t="s">
        <v>336</v>
      </c>
      <c r="C46" s="33"/>
      <c r="D46" s="33">
        <v>4</v>
      </c>
      <c r="E46" s="33"/>
      <c r="F46" s="33"/>
      <c r="G46" s="33">
        <v>178</v>
      </c>
      <c r="H46" s="33"/>
      <c r="I46" s="89">
        <v>178</v>
      </c>
      <c r="J46" s="89">
        <v>116</v>
      </c>
      <c r="K46" s="89">
        <v>60</v>
      </c>
      <c r="L46" s="89"/>
      <c r="M46" s="33"/>
      <c r="N46" s="33"/>
      <c r="O46" s="33">
        <v>2</v>
      </c>
      <c r="P46" s="98"/>
      <c r="Q46" s="98"/>
      <c r="R46" s="91">
        <v>102</v>
      </c>
      <c r="S46" s="91">
        <v>76</v>
      </c>
      <c r="T46" s="92"/>
      <c r="U46" s="92"/>
      <c r="V46" s="93"/>
      <c r="W46" s="93"/>
    </row>
    <row r="47" spans="1:23" s="94" customFormat="1" ht="36" customHeight="1" x14ac:dyDescent="0.15">
      <c r="A47" s="26" t="s">
        <v>317</v>
      </c>
      <c r="B47" s="35" t="s">
        <v>337</v>
      </c>
      <c r="C47" s="33"/>
      <c r="D47" s="33">
        <v>5</v>
      </c>
      <c r="E47" s="33"/>
      <c r="F47" s="33"/>
      <c r="G47" s="33">
        <v>51</v>
      </c>
      <c r="H47" s="33"/>
      <c r="I47" s="89">
        <v>51</v>
      </c>
      <c r="J47" s="89">
        <v>25</v>
      </c>
      <c r="K47" s="89">
        <v>24</v>
      </c>
      <c r="L47" s="89"/>
      <c r="M47" s="33"/>
      <c r="N47" s="33"/>
      <c r="O47" s="33">
        <v>2</v>
      </c>
      <c r="P47" s="98"/>
      <c r="Q47" s="98"/>
      <c r="R47" s="91"/>
      <c r="S47" s="91"/>
      <c r="T47" s="92">
        <v>51</v>
      </c>
      <c r="U47" s="92"/>
      <c r="V47" s="93"/>
      <c r="W47" s="93"/>
    </row>
    <row r="48" spans="1:23" s="30" customFormat="1" ht="31.5" customHeight="1" x14ac:dyDescent="0.15">
      <c r="A48" s="25" t="s">
        <v>257</v>
      </c>
      <c r="B48" s="25" t="s">
        <v>113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s="30" customFormat="1" ht="47.25" x14ac:dyDescent="0.15">
      <c r="A49" s="25" t="s">
        <v>52</v>
      </c>
      <c r="B49" s="85" t="s">
        <v>318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61.5" customHeight="1" x14ac:dyDescent="0.15">
      <c r="A50" s="117" t="s">
        <v>54</v>
      </c>
      <c r="B50" s="38" t="s">
        <v>419</v>
      </c>
      <c r="C50" s="83">
        <v>4</v>
      </c>
      <c r="D50" s="83"/>
      <c r="E50" s="83"/>
      <c r="F50" s="83">
        <v>4</v>
      </c>
      <c r="G50" s="39">
        <v>378</v>
      </c>
      <c r="H50" s="39">
        <v>6</v>
      </c>
      <c r="I50" s="154">
        <v>364</v>
      </c>
      <c r="J50" s="154">
        <v>158</v>
      </c>
      <c r="K50" s="154">
        <v>176</v>
      </c>
      <c r="L50" s="154">
        <v>30</v>
      </c>
      <c r="M50" s="39"/>
      <c r="N50" s="39">
        <v>2</v>
      </c>
      <c r="O50" s="39">
        <v>6</v>
      </c>
      <c r="P50" s="127"/>
      <c r="Q50" s="127"/>
      <c r="R50" s="56">
        <v>68</v>
      </c>
      <c r="S50" s="119">
        <v>228</v>
      </c>
      <c r="T50" s="140">
        <v>68</v>
      </c>
      <c r="U50" s="129"/>
      <c r="V50" s="73"/>
      <c r="W50" s="73"/>
    </row>
    <row r="51" spans="1:23" s="94" customFormat="1" ht="46.5" customHeight="1" x14ac:dyDescent="0.15">
      <c r="A51" s="115" t="s">
        <v>54</v>
      </c>
      <c r="B51" s="155" t="s">
        <v>388</v>
      </c>
      <c r="C51" s="83"/>
      <c r="D51" s="83"/>
      <c r="E51" s="83"/>
      <c r="F51" s="83">
        <v>8</v>
      </c>
      <c r="G51" s="83">
        <v>284</v>
      </c>
      <c r="H51" s="83">
        <v>4</v>
      </c>
      <c r="I51" s="154">
        <v>280</v>
      </c>
      <c r="J51" s="154">
        <v>70</v>
      </c>
      <c r="K51" s="154">
        <v>180</v>
      </c>
      <c r="L51" s="154">
        <v>30</v>
      </c>
      <c r="M51" s="83"/>
      <c r="N51" s="83"/>
      <c r="O51" s="83"/>
      <c r="P51" s="156"/>
      <c r="Q51" s="156"/>
      <c r="R51" s="157"/>
      <c r="S51" s="157"/>
      <c r="T51" s="92"/>
      <c r="U51" s="92">
        <v>112</v>
      </c>
      <c r="V51" s="158">
        <v>92</v>
      </c>
      <c r="W51" s="158">
        <v>76</v>
      </c>
    </row>
    <row r="52" spans="1:23" s="94" customFormat="1" ht="31.5" x14ac:dyDescent="0.15">
      <c r="A52" s="26" t="s">
        <v>56</v>
      </c>
      <c r="B52" s="27" t="s">
        <v>320</v>
      </c>
      <c r="C52" s="33"/>
      <c r="D52" s="33"/>
      <c r="E52" s="33"/>
      <c r="F52" s="83"/>
      <c r="G52" s="83">
        <v>110</v>
      </c>
      <c r="H52" s="33"/>
      <c r="I52" s="154">
        <v>110</v>
      </c>
      <c r="J52" s="89">
        <v>64</v>
      </c>
      <c r="K52" s="89">
        <v>46</v>
      </c>
      <c r="L52" s="89"/>
      <c r="M52" s="33"/>
      <c r="N52" s="33"/>
      <c r="O52" s="33"/>
      <c r="P52" s="98"/>
      <c r="Q52" s="98"/>
      <c r="R52" s="91"/>
      <c r="S52" s="91"/>
      <c r="T52" s="92">
        <v>68</v>
      </c>
      <c r="U52" s="92">
        <v>42</v>
      </c>
      <c r="V52" s="93"/>
      <c r="W52" s="93"/>
    </row>
    <row r="53" spans="1:23" s="94" customFormat="1" ht="31.5" x14ac:dyDescent="0.15">
      <c r="A53" s="116" t="s">
        <v>58</v>
      </c>
      <c r="B53" s="27" t="s">
        <v>390</v>
      </c>
      <c r="C53" s="33"/>
      <c r="D53" s="33"/>
      <c r="E53" s="33"/>
      <c r="F53" s="83"/>
      <c r="G53" s="83">
        <v>179</v>
      </c>
      <c r="H53" s="33"/>
      <c r="I53" s="154">
        <v>179</v>
      </c>
      <c r="J53" s="89">
        <v>90</v>
      </c>
      <c r="K53" s="89">
        <v>89</v>
      </c>
      <c r="L53" s="89"/>
      <c r="M53" s="33"/>
      <c r="N53" s="33"/>
      <c r="O53" s="33"/>
      <c r="P53" s="98"/>
      <c r="Q53" s="98"/>
      <c r="R53" s="91"/>
      <c r="S53" s="91"/>
      <c r="T53" s="92"/>
      <c r="U53" s="92"/>
      <c r="V53" s="93">
        <v>69</v>
      </c>
      <c r="W53" s="93">
        <v>110</v>
      </c>
    </row>
    <row r="54" spans="1:23" s="94" customFormat="1" ht="24.75" customHeight="1" x14ac:dyDescent="0.15">
      <c r="A54" s="26" t="s">
        <v>319</v>
      </c>
      <c r="B54" s="27" t="s">
        <v>323</v>
      </c>
      <c r="C54" s="33"/>
      <c r="D54" s="33">
        <v>6</v>
      </c>
      <c r="E54" s="33"/>
      <c r="F54" s="83"/>
      <c r="G54" s="83">
        <v>138</v>
      </c>
      <c r="H54" s="33"/>
      <c r="I54" s="154">
        <v>138</v>
      </c>
      <c r="J54" s="89">
        <v>76</v>
      </c>
      <c r="K54" s="89">
        <v>60</v>
      </c>
      <c r="L54" s="89"/>
      <c r="M54" s="33"/>
      <c r="N54" s="33"/>
      <c r="O54" s="33">
        <v>2</v>
      </c>
      <c r="P54" s="98"/>
      <c r="Q54" s="98"/>
      <c r="R54" s="91"/>
      <c r="S54" s="91"/>
      <c r="T54" s="92">
        <v>68</v>
      </c>
      <c r="U54" s="92">
        <v>70</v>
      </c>
      <c r="V54" s="93"/>
      <c r="W54" s="93"/>
    </row>
    <row r="55" spans="1:23" ht="47.25" x14ac:dyDescent="0.15">
      <c r="A55" s="26" t="s">
        <v>60</v>
      </c>
      <c r="B55" s="27" t="s">
        <v>420</v>
      </c>
      <c r="C55" s="33"/>
      <c r="D55" s="33">
        <v>4</v>
      </c>
      <c r="E55" s="33"/>
      <c r="F55" s="83"/>
      <c r="G55" s="39">
        <v>144</v>
      </c>
      <c r="H55" s="130"/>
      <c r="I55" s="40">
        <v>144</v>
      </c>
      <c r="J55" s="24"/>
      <c r="K55" s="24"/>
      <c r="L55" s="24"/>
      <c r="M55" s="130">
        <v>142</v>
      </c>
      <c r="N55" s="130"/>
      <c r="O55" s="130">
        <v>2</v>
      </c>
      <c r="P55" s="99"/>
      <c r="Q55" s="99"/>
      <c r="R55" s="128"/>
      <c r="S55" s="128">
        <v>144</v>
      </c>
      <c r="T55" s="129"/>
      <c r="U55" s="129"/>
      <c r="V55" s="125"/>
      <c r="W55" s="125"/>
    </row>
    <row r="56" spans="1:23" ht="31.5" x14ac:dyDescent="0.15">
      <c r="A56" s="41" t="s">
        <v>389</v>
      </c>
      <c r="B56" s="42" t="s">
        <v>391</v>
      </c>
      <c r="C56" s="84"/>
      <c r="D56" s="84">
        <v>8</v>
      </c>
      <c r="E56" s="84"/>
      <c r="F56" s="83"/>
      <c r="G56" s="39">
        <v>72</v>
      </c>
      <c r="H56" s="43"/>
      <c r="I56" s="40">
        <v>72</v>
      </c>
      <c r="J56" s="44"/>
      <c r="K56" s="44"/>
      <c r="L56" s="44"/>
      <c r="M56" s="43">
        <v>70</v>
      </c>
      <c r="N56" s="43"/>
      <c r="O56" s="43">
        <v>2</v>
      </c>
      <c r="P56" s="139"/>
      <c r="Q56" s="139"/>
      <c r="R56" s="57"/>
      <c r="S56" s="57"/>
      <c r="T56" s="64"/>
      <c r="U56" s="64"/>
      <c r="V56" s="74"/>
      <c r="W56" s="74">
        <v>72</v>
      </c>
    </row>
    <row r="57" spans="1:23" ht="15.75" x14ac:dyDescent="0.15">
      <c r="A57" s="41" t="s">
        <v>392</v>
      </c>
      <c r="B57" s="42" t="s">
        <v>64</v>
      </c>
      <c r="C57" s="84"/>
      <c r="D57" s="84">
        <v>8</v>
      </c>
      <c r="E57" s="84"/>
      <c r="F57" s="33"/>
      <c r="G57" s="39">
        <v>72</v>
      </c>
      <c r="H57" s="43"/>
      <c r="I57" s="40">
        <v>72</v>
      </c>
      <c r="J57" s="44"/>
      <c r="K57" s="44"/>
      <c r="L57" s="44"/>
      <c r="M57" s="43">
        <v>70</v>
      </c>
      <c r="N57" s="43"/>
      <c r="O57" s="43">
        <v>2</v>
      </c>
      <c r="P57" s="126"/>
      <c r="Q57" s="126"/>
      <c r="R57" s="57"/>
      <c r="S57" s="57"/>
      <c r="T57" s="64"/>
      <c r="U57" s="64"/>
      <c r="V57" s="74"/>
      <c r="W57" s="74">
        <v>72</v>
      </c>
    </row>
    <row r="58" spans="1:23" ht="15.75" x14ac:dyDescent="0.15">
      <c r="A58" s="41" t="s">
        <v>299</v>
      </c>
      <c r="B58" s="42" t="s">
        <v>297</v>
      </c>
      <c r="C58" s="43">
        <v>8</v>
      </c>
      <c r="D58" s="43"/>
      <c r="E58" s="82"/>
      <c r="F58" s="114"/>
      <c r="G58" s="39">
        <v>18</v>
      </c>
      <c r="H58" s="43">
        <v>10</v>
      </c>
      <c r="I58" s="40"/>
      <c r="J58" s="44"/>
      <c r="K58" s="44"/>
      <c r="L58" s="44"/>
      <c r="M58" s="43"/>
      <c r="N58" s="43">
        <v>2</v>
      </c>
      <c r="O58" s="84">
        <v>6</v>
      </c>
      <c r="P58" s="126"/>
      <c r="Q58" s="126"/>
      <c r="R58" s="57"/>
      <c r="S58" s="57"/>
      <c r="T58" s="64"/>
      <c r="U58" s="64"/>
      <c r="V58" s="138"/>
      <c r="W58" s="141"/>
    </row>
    <row r="59" spans="1:23" s="30" customFormat="1" ht="31.5" x14ac:dyDescent="0.15">
      <c r="A59" s="25" t="s">
        <v>65</v>
      </c>
      <c r="B59" s="86" t="s">
        <v>324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3" ht="31.5" x14ac:dyDescent="0.15">
      <c r="A60" s="45" t="s">
        <v>67</v>
      </c>
      <c r="B60" s="46" t="s">
        <v>338</v>
      </c>
      <c r="C60" s="83"/>
      <c r="D60" s="83"/>
      <c r="E60" s="83"/>
      <c r="F60" s="83"/>
      <c r="G60" s="39">
        <v>46</v>
      </c>
      <c r="H60" s="39"/>
      <c r="I60" s="40">
        <v>46</v>
      </c>
      <c r="J60" s="40">
        <v>22</v>
      </c>
      <c r="K60" s="40">
        <v>24</v>
      </c>
      <c r="L60" s="40"/>
      <c r="M60" s="39"/>
      <c r="N60" s="39"/>
      <c r="O60" s="39"/>
      <c r="P60" s="127"/>
      <c r="Q60" s="127"/>
      <c r="R60" s="56"/>
      <c r="S60" s="56"/>
      <c r="T60" s="63"/>
      <c r="U60" s="129"/>
      <c r="V60" s="73">
        <v>46</v>
      </c>
      <c r="W60" s="73"/>
    </row>
    <row r="61" spans="1:23" ht="31.5" x14ac:dyDescent="0.15">
      <c r="A61" s="26" t="s">
        <v>69</v>
      </c>
      <c r="B61" s="27" t="s">
        <v>339</v>
      </c>
      <c r="C61" s="33"/>
      <c r="D61" s="33"/>
      <c r="E61" s="33"/>
      <c r="F61" s="83"/>
      <c r="G61" s="39">
        <v>69</v>
      </c>
      <c r="H61" s="130"/>
      <c r="I61" s="40">
        <v>69</v>
      </c>
      <c r="J61" s="24">
        <v>34</v>
      </c>
      <c r="K61" s="24">
        <v>35</v>
      </c>
      <c r="L61" s="24"/>
      <c r="M61" s="130"/>
      <c r="N61" s="130"/>
      <c r="O61" s="130"/>
      <c r="P61" s="99"/>
      <c r="Q61" s="99"/>
      <c r="R61" s="128"/>
      <c r="S61" s="128"/>
      <c r="T61" s="129"/>
      <c r="U61" s="129"/>
      <c r="V61" s="73">
        <v>69</v>
      </c>
      <c r="W61" s="125"/>
    </row>
    <row r="62" spans="1:23" ht="15.75" x14ac:dyDescent="0.15">
      <c r="A62" s="26" t="s">
        <v>71</v>
      </c>
      <c r="B62" s="27" t="s">
        <v>394</v>
      </c>
      <c r="C62" s="33"/>
      <c r="D62" s="33">
        <v>6</v>
      </c>
      <c r="E62" s="33"/>
      <c r="F62" s="83"/>
      <c r="G62" s="39">
        <v>28</v>
      </c>
      <c r="H62" s="130"/>
      <c r="I62" s="40">
        <v>28</v>
      </c>
      <c r="J62" s="24">
        <v>8</v>
      </c>
      <c r="K62" s="24">
        <v>18</v>
      </c>
      <c r="L62" s="24"/>
      <c r="M62" s="130"/>
      <c r="N62" s="130"/>
      <c r="O62" s="130">
        <v>2</v>
      </c>
      <c r="P62" s="99"/>
      <c r="Q62" s="99"/>
      <c r="R62" s="128"/>
      <c r="S62" s="128"/>
      <c r="T62" s="129"/>
      <c r="U62" s="129">
        <v>28</v>
      </c>
      <c r="V62" s="73"/>
      <c r="W62" s="125"/>
    </row>
    <row r="63" spans="1:23" ht="15.75" x14ac:dyDescent="0.15">
      <c r="A63" s="41" t="s">
        <v>298</v>
      </c>
      <c r="B63" s="42" t="s">
        <v>61</v>
      </c>
      <c r="C63" s="84"/>
      <c r="D63" s="84">
        <v>7</v>
      </c>
      <c r="E63" s="84"/>
      <c r="F63" s="105"/>
      <c r="G63" s="39">
        <v>72</v>
      </c>
      <c r="H63" s="43"/>
      <c r="I63" s="40"/>
      <c r="J63" s="44"/>
      <c r="K63" s="44"/>
      <c r="L63" s="44"/>
      <c r="M63" s="43">
        <v>70</v>
      </c>
      <c r="N63" s="43"/>
      <c r="O63" s="43">
        <v>2</v>
      </c>
      <c r="P63" s="126"/>
      <c r="Q63" s="126"/>
      <c r="R63" s="57"/>
      <c r="S63" s="57"/>
      <c r="T63" s="64"/>
      <c r="U63" s="64"/>
      <c r="V63" s="73">
        <v>72</v>
      </c>
      <c r="W63" s="74"/>
    </row>
    <row r="64" spans="1:23" ht="15.75" x14ac:dyDescent="0.15">
      <c r="A64" s="41" t="s">
        <v>73</v>
      </c>
      <c r="B64" s="42" t="s">
        <v>64</v>
      </c>
      <c r="C64" s="84"/>
      <c r="D64" s="84">
        <v>7</v>
      </c>
      <c r="E64" s="84"/>
      <c r="F64" s="33"/>
      <c r="G64" s="39">
        <v>108</v>
      </c>
      <c r="H64" s="43"/>
      <c r="I64" s="40"/>
      <c r="J64" s="44"/>
      <c r="K64" s="44"/>
      <c r="L64" s="44"/>
      <c r="M64" s="43">
        <v>106</v>
      </c>
      <c r="N64" s="43"/>
      <c r="O64" s="43">
        <v>2</v>
      </c>
      <c r="P64" s="126"/>
      <c r="Q64" s="126"/>
      <c r="R64" s="57"/>
      <c r="S64" s="57"/>
      <c r="T64" s="64"/>
      <c r="U64" s="64"/>
      <c r="V64" s="73">
        <v>108</v>
      </c>
      <c r="W64" s="74"/>
    </row>
    <row r="65" spans="1:23" ht="15.75" x14ac:dyDescent="0.15">
      <c r="A65" s="41" t="s">
        <v>300</v>
      </c>
      <c r="B65" s="42" t="s">
        <v>297</v>
      </c>
      <c r="C65" s="43">
        <v>7</v>
      </c>
      <c r="D65" s="43"/>
      <c r="E65" s="43"/>
      <c r="F65" s="106"/>
      <c r="G65" s="39">
        <v>14</v>
      </c>
      <c r="H65" s="43">
        <v>6</v>
      </c>
      <c r="I65" s="40"/>
      <c r="J65" s="44"/>
      <c r="K65" s="44"/>
      <c r="L65" s="44"/>
      <c r="M65" s="43"/>
      <c r="N65" s="43">
        <v>2</v>
      </c>
      <c r="O65" s="43">
        <v>6</v>
      </c>
      <c r="P65" s="126"/>
      <c r="Q65" s="126"/>
      <c r="R65" s="57"/>
      <c r="S65" s="57"/>
      <c r="T65" s="64"/>
      <c r="U65" s="64"/>
      <c r="V65" s="141"/>
      <c r="W65" s="74"/>
    </row>
    <row r="66" spans="1:23" s="30" customFormat="1" ht="65.25" customHeight="1" x14ac:dyDescent="0.15">
      <c r="A66" s="87" t="s">
        <v>77</v>
      </c>
      <c r="B66" s="86" t="s">
        <v>325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s="94" customFormat="1" ht="47.25" x14ac:dyDescent="0.15">
      <c r="A67" s="45" t="s">
        <v>79</v>
      </c>
      <c r="B67" s="46" t="s">
        <v>341</v>
      </c>
      <c r="C67" s="83"/>
      <c r="D67" s="83"/>
      <c r="E67" s="83"/>
      <c r="F67" s="83"/>
      <c r="G67" s="83">
        <v>79</v>
      </c>
      <c r="H67" s="83"/>
      <c r="I67" s="154">
        <v>79</v>
      </c>
      <c r="J67" s="154">
        <v>35</v>
      </c>
      <c r="K67" s="154">
        <v>44</v>
      </c>
      <c r="L67" s="154"/>
      <c r="M67" s="83"/>
      <c r="N67" s="83"/>
      <c r="O67" s="83"/>
      <c r="P67" s="156"/>
      <c r="Q67" s="156"/>
      <c r="R67" s="157"/>
      <c r="S67" s="157"/>
      <c r="T67" s="159">
        <v>51</v>
      </c>
      <c r="U67" s="159">
        <v>28</v>
      </c>
      <c r="V67" s="158"/>
      <c r="W67" s="158"/>
    </row>
    <row r="68" spans="1:23" s="94" customFormat="1" ht="47.25" x14ac:dyDescent="0.15">
      <c r="A68" s="26" t="s">
        <v>81</v>
      </c>
      <c r="B68" s="27" t="s">
        <v>342</v>
      </c>
      <c r="C68" s="33"/>
      <c r="D68" s="33"/>
      <c r="E68" s="33"/>
      <c r="F68" s="83"/>
      <c r="G68" s="83">
        <v>62</v>
      </c>
      <c r="H68" s="33"/>
      <c r="I68" s="154">
        <v>62</v>
      </c>
      <c r="J68" s="89">
        <v>28</v>
      </c>
      <c r="K68" s="89">
        <v>34</v>
      </c>
      <c r="L68" s="89"/>
      <c r="M68" s="33"/>
      <c r="N68" s="33"/>
      <c r="O68" s="33"/>
      <c r="P68" s="98"/>
      <c r="Q68" s="98"/>
      <c r="R68" s="91"/>
      <c r="S68" s="91"/>
      <c r="T68" s="92">
        <v>34</v>
      </c>
      <c r="U68" s="92">
        <v>28</v>
      </c>
      <c r="V68" s="93"/>
      <c r="W68" s="158"/>
    </row>
    <row r="69" spans="1:23" ht="15.75" x14ac:dyDescent="0.15">
      <c r="A69" s="41" t="s">
        <v>408</v>
      </c>
      <c r="B69" s="42" t="s">
        <v>61</v>
      </c>
      <c r="C69" s="130"/>
      <c r="D69" s="130">
        <v>6</v>
      </c>
      <c r="E69" s="130"/>
      <c r="F69" s="39"/>
      <c r="G69" s="39">
        <v>72</v>
      </c>
      <c r="H69" s="130"/>
      <c r="I69" s="40"/>
      <c r="J69" s="24"/>
      <c r="K69" s="24"/>
      <c r="L69" s="24"/>
      <c r="M69" s="130">
        <v>70</v>
      </c>
      <c r="N69" s="130"/>
      <c r="O69" s="130">
        <v>2</v>
      </c>
      <c r="P69" s="99"/>
      <c r="Q69" s="99"/>
      <c r="R69" s="128"/>
      <c r="S69" s="128"/>
      <c r="T69" s="129"/>
      <c r="U69" s="129">
        <v>72</v>
      </c>
      <c r="V69" s="125"/>
      <c r="W69" s="73"/>
    </row>
    <row r="70" spans="1:23" ht="15.75" x14ac:dyDescent="0.15">
      <c r="A70" s="41" t="s">
        <v>409</v>
      </c>
      <c r="B70" s="42" t="s">
        <v>64</v>
      </c>
      <c r="C70" s="130"/>
      <c r="D70" s="130">
        <v>6</v>
      </c>
      <c r="E70" s="130"/>
      <c r="F70" s="39"/>
      <c r="G70" s="39">
        <v>108</v>
      </c>
      <c r="H70" s="130"/>
      <c r="I70" s="40"/>
      <c r="J70" s="24"/>
      <c r="K70" s="24"/>
      <c r="L70" s="24"/>
      <c r="M70" s="130">
        <v>106</v>
      </c>
      <c r="N70" s="130"/>
      <c r="O70" s="130">
        <v>2</v>
      </c>
      <c r="P70" s="99"/>
      <c r="Q70" s="99"/>
      <c r="R70" s="128"/>
      <c r="S70" s="128"/>
      <c r="T70" s="129"/>
      <c r="U70" s="129">
        <v>108</v>
      </c>
      <c r="V70" s="125"/>
      <c r="W70" s="73"/>
    </row>
    <row r="71" spans="1:23" ht="15.75" x14ac:dyDescent="0.15">
      <c r="A71" s="41" t="s">
        <v>301</v>
      </c>
      <c r="B71" s="42" t="s">
        <v>297</v>
      </c>
      <c r="C71" s="130">
        <v>6</v>
      </c>
      <c r="D71" s="130"/>
      <c r="E71" s="130"/>
      <c r="F71" s="39"/>
      <c r="G71" s="39">
        <v>14</v>
      </c>
      <c r="H71" s="130">
        <v>6</v>
      </c>
      <c r="I71" s="40"/>
      <c r="J71" s="24"/>
      <c r="K71" s="24"/>
      <c r="L71" s="24"/>
      <c r="M71" s="130"/>
      <c r="N71" s="130">
        <v>2</v>
      </c>
      <c r="O71" s="130">
        <v>6</v>
      </c>
      <c r="P71" s="99"/>
      <c r="Q71" s="99"/>
      <c r="R71" s="128"/>
      <c r="S71" s="128"/>
      <c r="T71" s="129"/>
      <c r="U71" s="102"/>
      <c r="V71" s="125"/>
      <c r="W71" s="138"/>
    </row>
    <row r="72" spans="1:23" s="30" customFormat="1" ht="31.5" x14ac:dyDescent="0.15">
      <c r="A72" s="87" t="s">
        <v>352</v>
      </c>
      <c r="B72" s="86" t="s">
        <v>326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1:23" s="94" customFormat="1" ht="31.5" x14ac:dyDescent="0.15">
      <c r="A73" s="115" t="s">
        <v>353</v>
      </c>
      <c r="B73" s="46" t="s">
        <v>327</v>
      </c>
      <c r="C73" s="33"/>
      <c r="D73" s="33"/>
      <c r="E73" s="33"/>
      <c r="F73" s="33"/>
      <c r="G73" s="33">
        <v>124</v>
      </c>
      <c r="H73" s="33"/>
      <c r="I73" s="154">
        <v>124</v>
      </c>
      <c r="J73" s="89">
        <v>40</v>
      </c>
      <c r="K73" s="89">
        <v>84</v>
      </c>
      <c r="L73" s="89"/>
      <c r="M73" s="33"/>
      <c r="N73" s="33"/>
      <c r="O73" s="33"/>
      <c r="P73" s="98"/>
      <c r="Q73" s="98"/>
      <c r="R73" s="91"/>
      <c r="S73" s="91"/>
      <c r="T73" s="92">
        <v>68</v>
      </c>
      <c r="U73" s="92">
        <v>56</v>
      </c>
      <c r="V73" s="93"/>
      <c r="W73" s="93"/>
    </row>
    <row r="74" spans="1:23" ht="15.75" x14ac:dyDescent="0.15">
      <c r="A74" s="111" t="s">
        <v>410</v>
      </c>
      <c r="B74" s="112" t="s">
        <v>61</v>
      </c>
      <c r="C74" s="130"/>
      <c r="D74" s="130">
        <v>6</v>
      </c>
      <c r="E74" s="130"/>
      <c r="F74" s="130"/>
      <c r="G74" s="130">
        <v>108</v>
      </c>
      <c r="H74" s="130"/>
      <c r="I74" s="40"/>
      <c r="J74" s="24"/>
      <c r="K74" s="24"/>
      <c r="L74" s="24"/>
      <c r="M74" s="130">
        <v>106</v>
      </c>
      <c r="N74" s="130"/>
      <c r="O74" s="130">
        <v>2</v>
      </c>
      <c r="P74" s="99"/>
      <c r="Q74" s="99"/>
      <c r="R74" s="128"/>
      <c r="S74" s="128"/>
      <c r="T74" s="129"/>
      <c r="U74" s="129">
        <v>108</v>
      </c>
      <c r="V74" s="125"/>
      <c r="W74" s="125"/>
    </row>
    <row r="75" spans="1:23" ht="15.75" x14ac:dyDescent="0.15">
      <c r="A75" s="41" t="s">
        <v>411</v>
      </c>
      <c r="B75" s="42" t="s">
        <v>64</v>
      </c>
      <c r="C75" s="130"/>
      <c r="D75" s="130">
        <v>6</v>
      </c>
      <c r="E75" s="130"/>
      <c r="F75" s="130"/>
      <c r="G75" s="130">
        <v>72</v>
      </c>
      <c r="H75" s="130"/>
      <c r="I75" s="40"/>
      <c r="J75" s="24"/>
      <c r="K75" s="24"/>
      <c r="L75" s="24"/>
      <c r="M75" s="130">
        <v>70</v>
      </c>
      <c r="N75" s="130"/>
      <c r="O75" s="130">
        <v>2</v>
      </c>
      <c r="P75" s="99"/>
      <c r="Q75" s="99"/>
      <c r="R75" s="128"/>
      <c r="S75" s="128"/>
      <c r="T75" s="129"/>
      <c r="U75" s="129">
        <v>72</v>
      </c>
      <c r="V75" s="125"/>
      <c r="W75" s="125"/>
    </row>
    <row r="76" spans="1:23" ht="15.75" x14ac:dyDescent="0.15">
      <c r="A76" s="41" t="s">
        <v>356</v>
      </c>
      <c r="B76" s="42" t="s">
        <v>297</v>
      </c>
      <c r="C76" s="130">
        <v>6</v>
      </c>
      <c r="D76" s="130"/>
      <c r="E76" s="130"/>
      <c r="F76" s="130"/>
      <c r="G76" s="130"/>
      <c r="H76" s="130">
        <v>6</v>
      </c>
      <c r="I76" s="40"/>
      <c r="J76" s="24"/>
      <c r="K76" s="24"/>
      <c r="L76" s="24"/>
      <c r="M76" s="130"/>
      <c r="N76" s="130">
        <v>2</v>
      </c>
      <c r="O76" s="130">
        <v>6</v>
      </c>
      <c r="P76" s="99"/>
      <c r="Q76" s="99"/>
      <c r="R76" s="128"/>
      <c r="S76" s="128"/>
      <c r="T76" s="62"/>
      <c r="U76" s="146"/>
      <c r="V76" s="125"/>
      <c r="W76" s="125"/>
    </row>
    <row r="77" spans="1:23" ht="15.75" x14ac:dyDescent="0.15">
      <c r="A77" s="25" t="s">
        <v>259</v>
      </c>
      <c r="B77" s="25" t="s">
        <v>115</v>
      </c>
      <c r="C77" s="25"/>
      <c r="D77" s="25">
        <v>8</v>
      </c>
      <c r="E77" s="25"/>
      <c r="F77" s="25"/>
      <c r="G77" s="25">
        <v>144</v>
      </c>
      <c r="H77" s="25"/>
      <c r="I77" s="25"/>
      <c r="J77" s="25"/>
      <c r="K77" s="25"/>
      <c r="L77" s="25"/>
      <c r="M77" s="25">
        <v>142</v>
      </c>
      <c r="N77" s="25"/>
      <c r="O77" s="25">
        <v>2</v>
      </c>
      <c r="P77" s="118"/>
      <c r="Q77" s="118"/>
      <c r="R77" s="55"/>
      <c r="S77" s="55"/>
      <c r="T77" s="62"/>
      <c r="U77" s="62"/>
      <c r="V77" s="72"/>
      <c r="W77" s="72">
        <v>144</v>
      </c>
    </row>
    <row r="78" spans="1:23" ht="31.5" x14ac:dyDescent="0.15">
      <c r="A78" s="25" t="s">
        <v>305</v>
      </c>
      <c r="B78" s="31" t="s">
        <v>260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118"/>
      <c r="Q78" s="118"/>
      <c r="R78" s="55"/>
      <c r="S78" s="55"/>
      <c r="T78" s="62"/>
      <c r="U78" s="62"/>
      <c r="V78" s="72"/>
      <c r="W78" s="72"/>
    </row>
    <row r="79" spans="1:23" ht="15.75" x14ac:dyDescent="0.15">
      <c r="A79" s="25" t="s">
        <v>304</v>
      </c>
      <c r="B79" s="25" t="s">
        <v>261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118"/>
      <c r="Q79" s="118"/>
      <c r="R79" s="55"/>
      <c r="S79" s="55"/>
      <c r="T79" s="62"/>
      <c r="U79" s="62"/>
      <c r="V79" s="72"/>
      <c r="W79" s="72"/>
    </row>
    <row r="80" spans="1:23" ht="31.5" x14ac:dyDescent="0.15">
      <c r="A80" s="25" t="s">
        <v>191</v>
      </c>
      <c r="B80" s="31" t="s">
        <v>262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118"/>
      <c r="Q80" s="118"/>
      <c r="R80" s="55"/>
      <c r="S80" s="55"/>
      <c r="T80" s="62"/>
      <c r="U80" s="62"/>
      <c r="V80" s="72"/>
      <c r="W80" s="72">
        <v>216</v>
      </c>
    </row>
    <row r="81" spans="1:23" ht="15.75" x14ac:dyDescent="0.15">
      <c r="A81" s="240" t="s">
        <v>89</v>
      </c>
      <c r="B81" s="241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1:23" ht="31.5" x14ac:dyDescent="0.15">
      <c r="A82" s="23"/>
      <c r="B82" s="48" t="s">
        <v>263</v>
      </c>
      <c r="C82" s="47"/>
      <c r="D82" s="47"/>
      <c r="E82" s="47"/>
      <c r="F82" s="47"/>
      <c r="G82" s="47"/>
      <c r="H82" s="47"/>
      <c r="I82" s="25"/>
      <c r="J82" s="25"/>
      <c r="K82" s="25"/>
      <c r="L82" s="25"/>
      <c r="M82" s="25"/>
      <c r="N82" s="25"/>
      <c r="O82" s="25"/>
      <c r="P82" s="118"/>
      <c r="Q82" s="118"/>
      <c r="R82" s="55"/>
      <c r="S82" s="55"/>
      <c r="T82" s="62"/>
      <c r="U82" s="62"/>
      <c r="V82" s="72"/>
      <c r="W82" s="72"/>
    </row>
    <row r="83" spans="1:23" ht="15.75" x14ac:dyDescent="0.15">
      <c r="A83" s="23"/>
      <c r="B83" s="49" t="s">
        <v>303</v>
      </c>
      <c r="C83" s="47"/>
      <c r="D83" s="47"/>
      <c r="E83" s="47"/>
      <c r="F83" s="47"/>
      <c r="G83" s="47"/>
      <c r="H83" s="47"/>
      <c r="I83" s="25"/>
      <c r="J83" s="25"/>
      <c r="K83" s="25"/>
      <c r="L83" s="25"/>
      <c r="M83" s="25"/>
      <c r="N83" s="25"/>
      <c r="O83" s="25"/>
      <c r="P83" s="118"/>
      <c r="Q83" s="118"/>
      <c r="R83" s="55"/>
      <c r="S83" s="55"/>
      <c r="T83" s="62"/>
      <c r="U83" s="62"/>
      <c r="V83" s="72"/>
      <c r="W83" s="72"/>
    </row>
    <row r="84" spans="1:23" ht="15.75" x14ac:dyDescent="0.15">
      <c r="A84" s="23"/>
      <c r="B84" s="50" t="s">
        <v>264</v>
      </c>
      <c r="C84" s="130"/>
      <c r="D84" s="130"/>
      <c r="E84" s="130"/>
      <c r="F84" s="130"/>
      <c r="G84" s="130"/>
      <c r="H84" s="130"/>
      <c r="I84" s="24"/>
      <c r="J84" s="24"/>
      <c r="K84" s="24"/>
      <c r="L84" s="24"/>
      <c r="M84" s="24"/>
      <c r="N84" s="24"/>
      <c r="O84" s="24"/>
      <c r="P84" s="99"/>
      <c r="Q84" s="99"/>
      <c r="R84" s="128"/>
      <c r="S84" s="128"/>
      <c r="T84" s="129"/>
      <c r="U84" s="129"/>
      <c r="V84" s="125"/>
      <c r="W84" s="125"/>
    </row>
    <row r="85" spans="1:23" ht="15.75" customHeight="1" x14ac:dyDescent="0.15">
      <c r="A85" s="242" t="s">
        <v>117</v>
      </c>
      <c r="B85" s="243"/>
      <c r="C85" s="243"/>
      <c r="D85" s="243"/>
      <c r="E85" s="243"/>
      <c r="F85" s="243"/>
      <c r="G85" s="243"/>
      <c r="H85" s="243"/>
      <c r="I85" s="246" t="s">
        <v>89</v>
      </c>
      <c r="J85" s="247" t="s">
        <v>265</v>
      </c>
      <c r="K85" s="247"/>
      <c r="L85" s="130"/>
      <c r="M85" s="130"/>
      <c r="N85" s="130"/>
      <c r="O85" s="130"/>
      <c r="P85" s="99"/>
      <c r="Q85" s="99"/>
      <c r="R85" s="128"/>
      <c r="S85" s="128"/>
      <c r="T85" s="129"/>
      <c r="U85" s="129"/>
      <c r="V85" s="125"/>
      <c r="W85" s="125"/>
    </row>
    <row r="86" spans="1:23" ht="16.5" customHeight="1" x14ac:dyDescent="0.15">
      <c r="A86" s="244"/>
      <c r="B86" s="245"/>
      <c r="C86" s="245"/>
      <c r="D86" s="245"/>
      <c r="E86" s="245"/>
      <c r="F86" s="245"/>
      <c r="G86" s="245"/>
      <c r="H86" s="245"/>
      <c r="I86" s="246"/>
      <c r="J86" s="247" t="s">
        <v>266</v>
      </c>
      <c r="K86" s="247"/>
      <c r="L86" s="130"/>
      <c r="M86" s="130"/>
      <c r="N86" s="130"/>
      <c r="O86" s="130"/>
      <c r="P86" s="99"/>
      <c r="Q86" s="99"/>
      <c r="R86" s="128"/>
      <c r="S86" s="128"/>
      <c r="T86" s="129"/>
      <c r="U86" s="129"/>
      <c r="V86" s="125"/>
      <c r="W86" s="125"/>
    </row>
    <row r="87" spans="1:23" ht="32.25" customHeight="1" x14ac:dyDescent="0.15">
      <c r="A87" s="248" t="s">
        <v>272</v>
      </c>
      <c r="B87" s="230"/>
      <c r="C87" s="230"/>
      <c r="D87" s="230"/>
      <c r="E87" s="230"/>
      <c r="F87" s="230"/>
      <c r="G87" s="230"/>
      <c r="H87" s="231"/>
      <c r="I87" s="246"/>
      <c r="J87" s="233" t="s">
        <v>267</v>
      </c>
      <c r="K87" s="234"/>
      <c r="L87" s="130"/>
      <c r="M87" s="130"/>
      <c r="N87" s="130"/>
      <c r="O87" s="130"/>
      <c r="P87" s="99"/>
      <c r="Q87" s="99"/>
      <c r="R87" s="128"/>
      <c r="S87" s="128"/>
      <c r="T87" s="129"/>
      <c r="U87" s="129"/>
      <c r="V87" s="125"/>
      <c r="W87" s="125"/>
    </row>
    <row r="88" spans="1:23" ht="31.5" customHeight="1" x14ac:dyDescent="0.15">
      <c r="A88" s="249" t="s">
        <v>273</v>
      </c>
      <c r="B88" s="230"/>
      <c r="C88" s="230"/>
      <c r="D88" s="230"/>
      <c r="E88" s="230"/>
      <c r="F88" s="230"/>
      <c r="G88" s="230"/>
      <c r="H88" s="231"/>
      <c r="I88" s="246"/>
      <c r="J88" s="233" t="s">
        <v>268</v>
      </c>
      <c r="K88" s="234"/>
      <c r="L88" s="130"/>
      <c r="M88" s="130"/>
      <c r="N88" s="130"/>
      <c r="O88" s="130"/>
      <c r="P88" s="99"/>
      <c r="Q88" s="99"/>
      <c r="R88" s="128"/>
      <c r="S88" s="128"/>
      <c r="T88" s="129"/>
      <c r="U88" s="129"/>
      <c r="V88" s="125"/>
      <c r="W88" s="125"/>
    </row>
    <row r="89" spans="1:23" ht="15.75" customHeight="1" x14ac:dyDescent="0.15">
      <c r="A89" s="229" t="s">
        <v>348</v>
      </c>
      <c r="B89" s="230"/>
      <c r="C89" s="230"/>
      <c r="D89" s="230"/>
      <c r="E89" s="230"/>
      <c r="F89" s="230"/>
      <c r="G89" s="230"/>
      <c r="H89" s="231"/>
      <c r="I89" s="246"/>
      <c r="J89" s="227" t="s">
        <v>245</v>
      </c>
      <c r="K89" s="227"/>
      <c r="L89" s="130"/>
      <c r="M89" s="130"/>
      <c r="N89" s="130"/>
      <c r="O89" s="130"/>
      <c r="P89" s="98"/>
      <c r="Q89" s="98"/>
      <c r="R89" s="91"/>
      <c r="S89" s="91"/>
      <c r="T89" s="92"/>
      <c r="U89" s="92"/>
      <c r="V89" s="93"/>
      <c r="W89" s="93"/>
    </row>
    <row r="90" spans="1:23" ht="15.75" x14ac:dyDescent="0.15">
      <c r="A90" s="232"/>
      <c r="B90" s="230"/>
      <c r="C90" s="230"/>
      <c r="D90" s="230"/>
      <c r="E90" s="230"/>
      <c r="F90" s="230"/>
      <c r="G90" s="230"/>
      <c r="H90" s="231"/>
      <c r="I90" s="246"/>
      <c r="J90" s="227" t="s">
        <v>88</v>
      </c>
      <c r="K90" s="227"/>
      <c r="L90" s="130"/>
      <c r="M90" s="130"/>
      <c r="N90" s="130"/>
      <c r="O90" s="130"/>
      <c r="P90" s="98"/>
      <c r="Q90" s="98"/>
      <c r="R90" s="91"/>
      <c r="S90" s="91"/>
      <c r="T90" s="92"/>
      <c r="U90" s="92"/>
      <c r="V90" s="93"/>
      <c r="W90" s="93"/>
    </row>
    <row r="91" spans="1:23" ht="35.25" customHeight="1" x14ac:dyDescent="0.15">
      <c r="A91" s="229" t="s">
        <v>350</v>
      </c>
      <c r="B91" s="230"/>
      <c r="C91" s="230"/>
      <c r="D91" s="230"/>
      <c r="E91" s="230"/>
      <c r="F91" s="230"/>
      <c r="G91" s="230"/>
      <c r="H91" s="231"/>
      <c r="I91" s="246"/>
      <c r="J91" s="233" t="s">
        <v>261</v>
      </c>
      <c r="K91" s="234"/>
      <c r="L91" s="130"/>
      <c r="M91" s="130"/>
      <c r="N91" s="130"/>
      <c r="O91" s="130"/>
      <c r="P91" s="98"/>
      <c r="Q91" s="98"/>
      <c r="R91" s="98"/>
      <c r="S91" s="98"/>
      <c r="T91" s="98"/>
      <c r="U91" s="98"/>
      <c r="V91" s="98"/>
      <c r="W91" s="98"/>
    </row>
    <row r="92" spans="1:23" ht="15.75" customHeight="1" x14ac:dyDescent="0.15">
      <c r="A92" s="229" t="s">
        <v>349</v>
      </c>
      <c r="B92" s="230"/>
      <c r="C92" s="230"/>
      <c r="D92" s="230"/>
      <c r="E92" s="230"/>
      <c r="F92" s="230"/>
      <c r="G92" s="230"/>
      <c r="H92" s="231"/>
      <c r="I92" s="246"/>
      <c r="J92" s="227" t="s">
        <v>269</v>
      </c>
      <c r="K92" s="227"/>
      <c r="L92" s="130"/>
      <c r="M92" s="130"/>
      <c r="N92" s="130"/>
      <c r="O92" s="130"/>
      <c r="P92" s="99"/>
      <c r="Q92" s="99"/>
      <c r="R92" s="99"/>
      <c r="S92" s="99"/>
      <c r="T92" s="99"/>
      <c r="U92" s="99"/>
      <c r="V92" s="99"/>
      <c r="W92" s="99"/>
    </row>
    <row r="93" spans="1:23" ht="30.75" customHeight="1" x14ac:dyDescent="0.15">
      <c r="A93" s="232"/>
      <c r="B93" s="230"/>
      <c r="C93" s="230"/>
      <c r="D93" s="230"/>
      <c r="E93" s="230"/>
      <c r="F93" s="230"/>
      <c r="G93" s="230"/>
      <c r="H93" s="231"/>
      <c r="I93" s="246"/>
      <c r="J93" s="233" t="s">
        <v>270</v>
      </c>
      <c r="K93" s="234"/>
      <c r="L93" s="130"/>
      <c r="M93" s="130"/>
      <c r="N93" s="130"/>
      <c r="O93" s="130"/>
      <c r="P93" s="99"/>
      <c r="Q93" s="99"/>
      <c r="R93" s="128"/>
      <c r="S93" s="128"/>
      <c r="T93" s="129"/>
      <c r="U93" s="129"/>
      <c r="V93" s="125"/>
      <c r="W93" s="125"/>
    </row>
    <row r="94" spans="1:23" ht="15.75" customHeight="1" x14ac:dyDescent="0.15">
      <c r="A94" s="226" t="s">
        <v>274</v>
      </c>
      <c r="B94" s="226"/>
      <c r="C94" s="226"/>
      <c r="D94" s="226"/>
      <c r="E94" s="226"/>
      <c r="F94" s="226"/>
      <c r="G94" s="226"/>
      <c r="H94" s="226"/>
      <c r="I94" s="246"/>
      <c r="J94" s="227" t="s">
        <v>271</v>
      </c>
      <c r="K94" s="227"/>
      <c r="L94" s="228"/>
      <c r="M94" s="228"/>
      <c r="N94" s="228"/>
      <c r="O94" s="228"/>
      <c r="P94" s="221"/>
      <c r="Q94" s="221"/>
      <c r="R94" s="224"/>
      <c r="S94" s="224"/>
      <c r="T94" s="225"/>
      <c r="U94" s="225"/>
      <c r="V94" s="218"/>
      <c r="W94" s="218"/>
    </row>
    <row r="95" spans="1:23" ht="15.75" customHeight="1" x14ac:dyDescent="0.15">
      <c r="A95" s="226"/>
      <c r="B95" s="226"/>
      <c r="C95" s="226"/>
      <c r="D95" s="226"/>
      <c r="E95" s="226"/>
      <c r="F95" s="226"/>
      <c r="G95" s="226"/>
      <c r="H95" s="226"/>
      <c r="I95" s="246"/>
      <c r="J95" s="227"/>
      <c r="K95" s="227"/>
      <c r="L95" s="228"/>
      <c r="M95" s="228"/>
      <c r="N95" s="228"/>
      <c r="O95" s="228"/>
      <c r="P95" s="222"/>
      <c r="Q95" s="222"/>
      <c r="R95" s="224"/>
      <c r="S95" s="224"/>
      <c r="T95" s="225"/>
      <c r="U95" s="225"/>
      <c r="V95" s="218"/>
      <c r="W95" s="218"/>
    </row>
    <row r="96" spans="1:23" ht="15.75" x14ac:dyDescent="0.15">
      <c r="A96" s="219"/>
      <c r="B96" s="219"/>
      <c r="C96" s="219"/>
      <c r="D96" s="219"/>
      <c r="E96" s="219"/>
      <c r="F96" s="219"/>
      <c r="G96" s="219"/>
      <c r="H96" s="220"/>
      <c r="I96" s="246"/>
      <c r="J96" s="227"/>
      <c r="K96" s="227"/>
      <c r="L96" s="228"/>
      <c r="M96" s="228"/>
      <c r="N96" s="228"/>
      <c r="O96" s="228"/>
      <c r="P96" s="223"/>
      <c r="Q96" s="223"/>
      <c r="R96" s="224"/>
      <c r="S96" s="224"/>
      <c r="T96" s="225"/>
      <c r="U96" s="225"/>
      <c r="V96" s="218"/>
      <c r="W96" s="218"/>
    </row>
    <row r="97" spans="1:23" ht="15.75" x14ac:dyDescent="0.15">
      <c r="A97" s="95"/>
      <c r="B97" s="95"/>
      <c r="C97" s="95"/>
      <c r="D97" s="95"/>
      <c r="E97" s="95"/>
      <c r="F97" s="95"/>
      <c r="G97" s="95"/>
      <c r="H97" s="95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1:23" ht="15.75" x14ac:dyDescent="0.15">
      <c r="A98" s="95"/>
      <c r="B98" s="95"/>
      <c r="C98" s="95"/>
      <c r="D98" s="95"/>
      <c r="E98" s="95"/>
      <c r="F98" s="95"/>
      <c r="G98" s="95"/>
      <c r="H98" s="95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1:23" ht="15.75" x14ac:dyDescent="0.1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1:23" ht="15.75" x14ac:dyDescent="0.1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1:23" ht="15.75" x14ac:dyDescent="0.1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1:23" ht="15.75" x14ac:dyDescent="0.1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1:23" ht="15.75" x14ac:dyDescent="0.1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1:23" ht="15.75" x14ac:dyDescent="0.1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1:23" ht="15.75" x14ac:dyDescent="0.1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1:23" ht="15.75" x14ac:dyDescent="0.1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1:23" ht="15.75" x14ac:dyDescent="0.1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1:23" ht="15.75" x14ac:dyDescent="0.1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1:23" ht="15.75" x14ac:dyDescent="0.1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1:23" ht="15.75" x14ac:dyDescent="0.1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1:23" ht="15.75" x14ac:dyDescent="0.1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1:23" ht="15.75" x14ac:dyDescent="0.1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1:23" ht="15.75" x14ac:dyDescent="0.1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1:23" ht="15.75" x14ac:dyDescent="0.1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1:23" ht="15.75" x14ac:dyDescent="0.1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1:23" ht="15.75" x14ac:dyDescent="0.1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1:23" ht="15.75" x14ac:dyDescent="0.1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1:23" ht="15.75" x14ac:dyDescent="0.1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1:23" ht="15.75" x14ac:dyDescent="0.1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1:23" ht="15.75" x14ac:dyDescent="0.1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1:23" ht="15.75" x14ac:dyDescent="0.1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1:23" ht="15.75" x14ac:dyDescent="0.1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1:23" ht="15.75" x14ac:dyDescent="0.1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1:23" ht="15.75" x14ac:dyDescent="0.1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1:23" ht="15.75" x14ac:dyDescent="0.1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1:23" ht="15.75" x14ac:dyDescent="0.1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1:23" ht="15.75" x14ac:dyDescent="0.1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1:23" ht="15.75" x14ac:dyDescent="0.1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1:23" ht="15.75" x14ac:dyDescent="0.1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1:23" ht="15.75" x14ac:dyDescent="0.1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1:23" ht="15.75" x14ac:dyDescent="0.1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1:23" ht="15.75" x14ac:dyDescent="0.1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1:23" ht="15.75" x14ac:dyDescent="0.1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1:23" ht="15.75" x14ac:dyDescent="0.1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1:23" ht="15.75" x14ac:dyDescent="0.1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1:23" ht="15.75" x14ac:dyDescent="0.1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1:23" ht="15.75" x14ac:dyDescent="0.1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1:23" ht="15.75" x14ac:dyDescent="0.1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1:23" ht="15.75" x14ac:dyDescent="0.1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1:23" ht="15.75" x14ac:dyDescent="0.1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1:23" ht="15.75" x14ac:dyDescent="0.1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1:23" ht="15.75" x14ac:dyDescent="0.1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1:23" ht="15.75" x14ac:dyDescent="0.1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1:23" ht="15.75" x14ac:dyDescent="0.1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1:23" ht="15.75" x14ac:dyDescent="0.1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1:23" ht="15.75" x14ac:dyDescent="0.1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1:23" ht="15.75" x14ac:dyDescent="0.1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1:23" ht="15.75" x14ac:dyDescent="0.1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1:23" ht="15.75" x14ac:dyDescent="0.1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1:23" ht="15.75" x14ac:dyDescent="0.1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1:23" ht="15.75" x14ac:dyDescent="0.1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1:23" ht="15.75" x14ac:dyDescent="0.1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1:23" ht="15.75" x14ac:dyDescent="0.1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1:23" ht="15.75" x14ac:dyDescent="0.1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1:23" ht="15.75" x14ac:dyDescent="0.1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1:23" ht="15.75" x14ac:dyDescent="0.1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1:23" ht="15.75" x14ac:dyDescent="0.1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1:23" ht="15.75" x14ac:dyDescent="0.1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1:23" ht="15.75" x14ac:dyDescent="0.1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1:23" ht="15.75" x14ac:dyDescent="0.1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1:23" ht="15.75" x14ac:dyDescent="0.1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1:23" ht="15.75" x14ac:dyDescent="0.1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1:23" ht="15.75" x14ac:dyDescent="0.1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1:23" ht="15.75" x14ac:dyDescent="0.1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1:23" ht="15.75" x14ac:dyDescent="0.1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1:23" ht="15.75" x14ac:dyDescent="0.1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1:23" ht="15.75" x14ac:dyDescent="0.1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1:23" ht="15.75" x14ac:dyDescent="0.1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1:23" ht="15.75" x14ac:dyDescent="0.1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1:23" ht="15.75" x14ac:dyDescent="0.1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1:23" ht="15.75" x14ac:dyDescent="0.1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1:23" ht="15.75" x14ac:dyDescent="0.1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1:23" ht="15.75" x14ac:dyDescent="0.1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1:23" ht="15.75" x14ac:dyDescent="0.1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1:23" ht="15.75" x14ac:dyDescent="0.1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1:23" ht="15.75" x14ac:dyDescent="0.1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1:23" ht="15.75" x14ac:dyDescent="0.1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1:23" ht="15.75" x14ac:dyDescent="0.1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1:23" ht="15.75" x14ac:dyDescent="0.1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1:23" ht="15.75" x14ac:dyDescent="0.1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1:23" ht="15.75" x14ac:dyDescent="0.1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1:23" ht="15.75" x14ac:dyDescent="0.1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1:23" ht="15.75" x14ac:dyDescent="0.1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1:23" ht="15.75" x14ac:dyDescent="0.1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1:23" ht="15.75" x14ac:dyDescent="0.1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1:23" ht="15.75" x14ac:dyDescent="0.1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1:23" ht="15.75" x14ac:dyDescent="0.1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1:23" ht="15.75" x14ac:dyDescent="0.1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1:23" ht="15.75" x14ac:dyDescent="0.1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1:23" ht="15.75" x14ac:dyDescent="0.1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1:23" ht="15.75" x14ac:dyDescent="0.1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1:23" ht="15.75" x14ac:dyDescent="0.1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1:23" ht="15.75" x14ac:dyDescent="0.1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1:23" ht="15.75" x14ac:dyDescent="0.1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1:23" ht="15.75" x14ac:dyDescent="0.1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1:23" ht="15.75" x14ac:dyDescent="0.1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1:23" ht="15.75" x14ac:dyDescent="0.1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1:23" ht="15.75" x14ac:dyDescent="0.1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1:23" ht="15.75" x14ac:dyDescent="0.1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1:23" ht="15.75" x14ac:dyDescent="0.1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1:23" ht="15.75" x14ac:dyDescent="0.1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1:23" ht="15.75" x14ac:dyDescent="0.1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1:23" ht="15.75" x14ac:dyDescent="0.1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1:23" ht="15.75" x14ac:dyDescent="0.1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1:23" ht="15.75" x14ac:dyDescent="0.1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1:23" x14ac:dyDescent="0.1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</sheetData>
  <mergeCells count="57">
    <mergeCell ref="A1:A6"/>
    <mergeCell ref="B1:B6"/>
    <mergeCell ref="C1:E1"/>
    <mergeCell ref="F1:F6"/>
    <mergeCell ref="G1:G6"/>
    <mergeCell ref="P1:W1"/>
    <mergeCell ref="C2:C6"/>
    <mergeCell ref="D2:D6"/>
    <mergeCell ref="E2:E6"/>
    <mergeCell ref="H2:H6"/>
    <mergeCell ref="I2:O2"/>
    <mergeCell ref="P2:Q2"/>
    <mergeCell ref="R2:S2"/>
    <mergeCell ref="T2:U2"/>
    <mergeCell ref="V2:W2"/>
    <mergeCell ref="H1:O1"/>
    <mergeCell ref="I3:L3"/>
    <mergeCell ref="M3:M6"/>
    <mergeCell ref="N3:N6"/>
    <mergeCell ref="O3:O6"/>
    <mergeCell ref="I4:I6"/>
    <mergeCell ref="J4:L4"/>
    <mergeCell ref="J5:J6"/>
    <mergeCell ref="K5:K6"/>
    <mergeCell ref="L5:L6"/>
    <mergeCell ref="A92:H93"/>
    <mergeCell ref="J92:K92"/>
    <mergeCell ref="J93:K93"/>
    <mergeCell ref="A81:B81"/>
    <mergeCell ref="A85:H86"/>
    <mergeCell ref="I85:I96"/>
    <mergeCell ref="J85:K85"/>
    <mergeCell ref="J86:K86"/>
    <mergeCell ref="A87:H87"/>
    <mergeCell ref="J87:K87"/>
    <mergeCell ref="A88:H88"/>
    <mergeCell ref="J88:K88"/>
    <mergeCell ref="A89:H90"/>
    <mergeCell ref="J89:K89"/>
    <mergeCell ref="J90:K90"/>
    <mergeCell ref="A91:H91"/>
    <mergeCell ref="J91:K91"/>
    <mergeCell ref="V94:V96"/>
    <mergeCell ref="W94:W96"/>
    <mergeCell ref="A96:H96"/>
    <mergeCell ref="P94:P96"/>
    <mergeCell ref="Q94:Q96"/>
    <mergeCell ref="R94:R96"/>
    <mergeCell ref="S94:S96"/>
    <mergeCell ref="T94:T96"/>
    <mergeCell ref="U94:U96"/>
    <mergeCell ref="A94:H95"/>
    <mergeCell ref="J94:K96"/>
    <mergeCell ref="L94:L96"/>
    <mergeCell ref="M94:M96"/>
    <mergeCell ref="N94:N96"/>
    <mergeCell ref="O94:O96"/>
  </mergeCells>
  <pageMargins left="0.7" right="0.7" top="0.75" bottom="0.75" header="0.3" footer="0.3"/>
  <pageSetup paperSize="9" scale="60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5"/>
  <sheetViews>
    <sheetView view="pageBreakPreview" zoomScale="70" zoomScaleNormal="11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T28" sqref="T28"/>
    </sheetView>
  </sheetViews>
  <sheetFormatPr defaultRowHeight="10.5" x14ac:dyDescent="0.15"/>
  <cols>
    <col min="1" max="1" width="15.5" customWidth="1"/>
    <col min="2" max="2" width="41.33203125" customWidth="1"/>
    <col min="3" max="4" width="5.83203125" customWidth="1"/>
    <col min="5" max="5" width="7.83203125" customWidth="1"/>
    <col min="6" max="6" width="5.6640625" customWidth="1"/>
    <col min="7" max="7" width="7.83203125" customWidth="1"/>
    <col min="8" max="8" width="8.1640625" customWidth="1"/>
    <col min="9" max="10" width="10.83203125" customWidth="1"/>
    <col min="11" max="11" width="12.33203125" customWidth="1"/>
    <col min="12" max="13" width="10.83203125" customWidth="1"/>
    <col min="14" max="14" width="5.1640625" customWidth="1"/>
    <col min="15" max="15" width="7.6640625" customWidth="1"/>
    <col min="16" max="17" width="12" style="69" customWidth="1"/>
    <col min="18" max="19" width="12" style="59" customWidth="1"/>
    <col min="20" max="21" width="12" style="66" customWidth="1"/>
    <col min="22" max="23" width="12" style="76" customWidth="1"/>
  </cols>
  <sheetData>
    <row r="1" spans="1:23" ht="53.25" customHeight="1" x14ac:dyDescent="0.2">
      <c r="A1" s="239" t="s">
        <v>86</v>
      </c>
      <c r="B1" s="262" t="s">
        <v>275</v>
      </c>
      <c r="C1" s="263" t="s">
        <v>294</v>
      </c>
      <c r="D1" s="263"/>
      <c r="E1" s="263"/>
      <c r="F1" s="264" t="s">
        <v>309</v>
      </c>
      <c r="G1" s="239" t="s">
        <v>302</v>
      </c>
      <c r="H1" s="258" t="s">
        <v>237</v>
      </c>
      <c r="I1" s="258"/>
      <c r="J1" s="258"/>
      <c r="K1" s="258"/>
      <c r="L1" s="258"/>
      <c r="M1" s="258"/>
      <c r="N1" s="258"/>
      <c r="O1" s="258"/>
      <c r="P1" s="270" t="s">
        <v>239</v>
      </c>
      <c r="Q1" s="270"/>
      <c r="R1" s="270"/>
      <c r="S1" s="270"/>
      <c r="T1" s="270"/>
      <c r="U1" s="270"/>
      <c r="V1" s="270"/>
      <c r="W1" s="270"/>
    </row>
    <row r="2" spans="1:23" ht="13.5" customHeight="1" x14ac:dyDescent="0.25">
      <c r="A2" s="239"/>
      <c r="B2" s="262"/>
      <c r="C2" s="239" t="s">
        <v>253</v>
      </c>
      <c r="D2" s="238" t="s">
        <v>306</v>
      </c>
      <c r="E2" s="239" t="s">
        <v>307</v>
      </c>
      <c r="F2" s="265"/>
      <c r="G2" s="239"/>
      <c r="H2" s="238" t="s">
        <v>247</v>
      </c>
      <c r="I2" s="253" t="s">
        <v>248</v>
      </c>
      <c r="J2" s="253"/>
      <c r="K2" s="253"/>
      <c r="L2" s="253"/>
      <c r="M2" s="253"/>
      <c r="N2" s="253"/>
      <c r="O2" s="253"/>
      <c r="P2" s="254" t="s">
        <v>240</v>
      </c>
      <c r="Q2" s="254"/>
      <c r="R2" s="255" t="s">
        <v>241</v>
      </c>
      <c r="S2" s="255"/>
      <c r="T2" s="256" t="s">
        <v>242</v>
      </c>
      <c r="U2" s="256"/>
      <c r="V2" s="257" t="s">
        <v>243</v>
      </c>
      <c r="W2" s="257"/>
    </row>
    <row r="3" spans="1:23" ht="16.5" customHeight="1" x14ac:dyDescent="0.25">
      <c r="A3" s="239"/>
      <c r="B3" s="262"/>
      <c r="C3" s="239"/>
      <c r="D3" s="238"/>
      <c r="E3" s="239"/>
      <c r="F3" s="265"/>
      <c r="G3" s="239"/>
      <c r="H3" s="238"/>
      <c r="I3" s="253" t="s">
        <v>249</v>
      </c>
      <c r="J3" s="253"/>
      <c r="K3" s="253"/>
      <c r="L3" s="253"/>
      <c r="M3" s="238" t="s">
        <v>276</v>
      </c>
      <c r="N3" s="259" t="s">
        <v>245</v>
      </c>
      <c r="O3" s="238" t="s">
        <v>189</v>
      </c>
      <c r="P3" s="67">
        <f>17*36</f>
        <v>612</v>
      </c>
      <c r="Q3" s="67">
        <f>22*36</f>
        <v>792</v>
      </c>
      <c r="R3" s="53">
        <f>17*36</f>
        <v>612</v>
      </c>
      <c r="S3" s="53">
        <f>S4+4*36</f>
        <v>828</v>
      </c>
      <c r="T3" s="60">
        <f>T4+4*36</f>
        <v>576</v>
      </c>
      <c r="U3" s="60">
        <f>U4+6*36</f>
        <v>864</v>
      </c>
      <c r="V3" s="70">
        <f>V4+4*36</f>
        <v>576</v>
      </c>
      <c r="W3" s="70">
        <f>W4+4*36+4*36+6*36</f>
        <v>828</v>
      </c>
    </row>
    <row r="4" spans="1:23" ht="28.5" customHeight="1" x14ac:dyDescent="0.25">
      <c r="A4" s="239"/>
      <c r="B4" s="262"/>
      <c r="C4" s="239"/>
      <c r="D4" s="238"/>
      <c r="E4" s="239"/>
      <c r="F4" s="265"/>
      <c r="G4" s="239"/>
      <c r="H4" s="238"/>
      <c r="I4" s="259" t="s">
        <v>250</v>
      </c>
      <c r="J4" s="235" t="s">
        <v>251</v>
      </c>
      <c r="K4" s="236"/>
      <c r="L4" s="237"/>
      <c r="M4" s="238"/>
      <c r="N4" s="260"/>
      <c r="O4" s="238"/>
      <c r="P4" s="67">
        <f>17*36</f>
        <v>612</v>
      </c>
      <c r="Q4" s="67">
        <f>22*36</f>
        <v>792</v>
      </c>
      <c r="R4" s="53">
        <f>17*36</f>
        <v>612</v>
      </c>
      <c r="S4" s="53">
        <f>19*36</f>
        <v>684</v>
      </c>
      <c r="T4" s="60">
        <f>12*36</f>
        <v>432</v>
      </c>
      <c r="U4" s="60">
        <f>18*36</f>
        <v>648</v>
      </c>
      <c r="V4" s="70">
        <f>12*36</f>
        <v>432</v>
      </c>
      <c r="W4" s="70">
        <f>9*36</f>
        <v>324</v>
      </c>
    </row>
    <row r="5" spans="1:23" ht="52.5" customHeight="1" x14ac:dyDescent="0.15">
      <c r="A5" s="239"/>
      <c r="B5" s="262"/>
      <c r="C5" s="239"/>
      <c r="D5" s="238"/>
      <c r="E5" s="239"/>
      <c r="F5" s="265"/>
      <c r="G5" s="239"/>
      <c r="H5" s="238"/>
      <c r="I5" s="260"/>
      <c r="J5" s="238" t="s">
        <v>238</v>
      </c>
      <c r="K5" s="238" t="s">
        <v>244</v>
      </c>
      <c r="L5" s="239" t="s">
        <v>252</v>
      </c>
      <c r="M5" s="238"/>
      <c r="N5" s="260"/>
      <c r="O5" s="238"/>
      <c r="P5" s="271" t="s">
        <v>277</v>
      </c>
      <c r="Q5" s="271" t="s">
        <v>308</v>
      </c>
      <c r="R5" s="268" t="s">
        <v>313</v>
      </c>
      <c r="S5" s="268" t="s">
        <v>343</v>
      </c>
      <c r="T5" s="269" t="s">
        <v>344</v>
      </c>
      <c r="U5" s="269" t="s">
        <v>345</v>
      </c>
      <c r="V5" s="267" t="s">
        <v>346</v>
      </c>
      <c r="W5" s="267" t="s">
        <v>347</v>
      </c>
    </row>
    <row r="6" spans="1:23" ht="51" customHeight="1" x14ac:dyDescent="0.15">
      <c r="A6" s="239"/>
      <c r="B6" s="262"/>
      <c r="C6" s="239"/>
      <c r="D6" s="238"/>
      <c r="E6" s="239"/>
      <c r="F6" s="266"/>
      <c r="G6" s="239"/>
      <c r="H6" s="238"/>
      <c r="I6" s="261"/>
      <c r="J6" s="238"/>
      <c r="K6" s="238"/>
      <c r="L6" s="239"/>
      <c r="M6" s="238"/>
      <c r="N6" s="261"/>
      <c r="O6" s="238"/>
      <c r="P6" s="271"/>
      <c r="Q6" s="271"/>
      <c r="R6" s="268"/>
      <c r="S6" s="268"/>
      <c r="T6" s="269"/>
      <c r="U6" s="269"/>
      <c r="V6" s="267"/>
      <c r="W6" s="267"/>
    </row>
    <row r="7" spans="1:23" ht="34.5" customHeight="1" x14ac:dyDescent="0.1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/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68">
        <v>15</v>
      </c>
      <c r="Q7" s="68">
        <v>16</v>
      </c>
      <c r="R7" s="54">
        <v>17</v>
      </c>
      <c r="S7" s="54">
        <v>18</v>
      </c>
      <c r="T7" s="61">
        <v>19</v>
      </c>
      <c r="U7" s="61">
        <v>20</v>
      </c>
      <c r="V7" s="71">
        <v>21</v>
      </c>
      <c r="W7" s="71">
        <v>22</v>
      </c>
    </row>
    <row r="8" spans="1:23" s="36" customFormat="1" ht="15.75" x14ac:dyDescent="0.15">
      <c r="A8" s="25" t="s">
        <v>278</v>
      </c>
      <c r="B8" s="25" t="s">
        <v>246</v>
      </c>
      <c r="C8" s="25"/>
      <c r="D8" s="25"/>
      <c r="E8" s="25"/>
      <c r="F8" s="25"/>
      <c r="G8" s="25">
        <f>G9+G21</f>
        <v>1476</v>
      </c>
      <c r="H8" s="25">
        <f t="shared" ref="H8:W8" si="0">H9+H21</f>
        <v>40</v>
      </c>
      <c r="I8" s="25">
        <f t="shared" si="0"/>
        <v>1436</v>
      </c>
      <c r="J8" s="25">
        <f t="shared" si="0"/>
        <v>1045</v>
      </c>
      <c r="K8" s="25">
        <f t="shared" si="0"/>
        <v>359</v>
      </c>
      <c r="L8" s="25">
        <f t="shared" si="0"/>
        <v>0</v>
      </c>
      <c r="M8" s="25">
        <f t="shared" si="0"/>
        <v>0</v>
      </c>
      <c r="N8" s="25">
        <f t="shared" si="0"/>
        <v>12</v>
      </c>
      <c r="O8" s="25">
        <f t="shared" si="0"/>
        <v>20</v>
      </c>
      <c r="P8" s="25">
        <f t="shared" si="0"/>
        <v>612</v>
      </c>
      <c r="Q8" s="25">
        <f t="shared" si="0"/>
        <v>792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0</v>
      </c>
      <c r="V8" s="25">
        <f t="shared" si="0"/>
        <v>0</v>
      </c>
      <c r="W8" s="25">
        <f t="shared" si="0"/>
        <v>0</v>
      </c>
    </row>
    <row r="9" spans="1:23" s="37" customFormat="1" ht="15.75" x14ac:dyDescent="0.15">
      <c r="A9" s="88"/>
      <c r="B9" s="25" t="s">
        <v>107</v>
      </c>
      <c r="C9" s="25"/>
      <c r="D9" s="25"/>
      <c r="E9" s="25"/>
      <c r="F9" s="25"/>
      <c r="G9" s="25">
        <f>SUM(G10:G20)</f>
        <v>932</v>
      </c>
      <c r="H9" s="25">
        <f t="shared" ref="H9:W9" si="1">SUM(H10:H20)</f>
        <v>10</v>
      </c>
      <c r="I9" s="25">
        <f t="shared" si="1"/>
        <v>922</v>
      </c>
      <c r="J9" s="25">
        <f t="shared" si="1"/>
        <v>676</v>
      </c>
      <c r="K9" s="25">
        <f t="shared" si="1"/>
        <v>238</v>
      </c>
      <c r="L9" s="25">
        <f t="shared" si="1"/>
        <v>0</v>
      </c>
      <c r="M9" s="25">
        <f t="shared" si="1"/>
        <v>0</v>
      </c>
      <c r="N9" s="25">
        <f t="shared" si="1"/>
        <v>4</v>
      </c>
      <c r="O9" s="25">
        <f t="shared" si="1"/>
        <v>4</v>
      </c>
      <c r="P9" s="25">
        <f t="shared" si="1"/>
        <v>408</v>
      </c>
      <c r="Q9" s="25">
        <f t="shared" si="1"/>
        <v>506</v>
      </c>
      <c r="R9" s="25">
        <f t="shared" si="1"/>
        <v>0</v>
      </c>
      <c r="S9" s="25">
        <f t="shared" si="1"/>
        <v>0</v>
      </c>
      <c r="T9" s="25">
        <f t="shared" si="1"/>
        <v>0</v>
      </c>
      <c r="U9" s="25">
        <f t="shared" si="1"/>
        <v>0</v>
      </c>
      <c r="V9" s="25">
        <f t="shared" si="1"/>
        <v>0</v>
      </c>
      <c r="W9" s="25">
        <f t="shared" si="1"/>
        <v>0</v>
      </c>
    </row>
    <row r="10" spans="1:23" ht="15.75" x14ac:dyDescent="0.15">
      <c r="A10" s="28" t="s">
        <v>279</v>
      </c>
      <c r="B10" s="29" t="s">
        <v>32</v>
      </c>
      <c r="C10" s="33"/>
      <c r="D10" s="33">
        <v>2</v>
      </c>
      <c r="E10" s="33"/>
      <c r="F10" s="33"/>
      <c r="G10" s="33">
        <f>H10+I10</f>
        <v>117</v>
      </c>
      <c r="H10" s="33"/>
      <c r="I10" s="24">
        <f>J10+K10+L10+M10+N10+O10</f>
        <v>117</v>
      </c>
      <c r="J10" s="24"/>
      <c r="K10" s="24">
        <v>117</v>
      </c>
      <c r="L10" s="24"/>
      <c r="M10" s="34"/>
      <c r="N10" s="34"/>
      <c r="O10" s="34"/>
      <c r="P10" s="68">
        <v>51</v>
      </c>
      <c r="Q10" s="68">
        <v>66</v>
      </c>
      <c r="R10" s="54"/>
      <c r="S10" s="54"/>
      <c r="T10" s="61"/>
      <c r="U10" s="61"/>
      <c r="V10" s="71"/>
      <c r="W10" s="71"/>
    </row>
    <row r="11" spans="1:23" ht="15.75" x14ac:dyDescent="0.15">
      <c r="A11" s="26" t="s">
        <v>280</v>
      </c>
      <c r="B11" s="27" t="s">
        <v>30</v>
      </c>
      <c r="C11" s="33"/>
      <c r="D11" s="33">
        <v>2</v>
      </c>
      <c r="E11" s="33"/>
      <c r="F11" s="33"/>
      <c r="G11" s="33">
        <f t="shared" ref="G11:G20" si="2">H11+I11</f>
        <v>117</v>
      </c>
      <c r="H11" s="33"/>
      <c r="I11" s="24">
        <f t="shared" ref="I11:I20" si="3">J11+K11+L11+M11+N11+O11</f>
        <v>117</v>
      </c>
      <c r="J11" s="24">
        <v>117</v>
      </c>
      <c r="K11" s="24"/>
      <c r="L11" s="24"/>
      <c r="M11" s="34"/>
      <c r="N11" s="34"/>
      <c r="O11" s="34"/>
      <c r="P11" s="68">
        <v>51</v>
      </c>
      <c r="Q11" s="68">
        <v>66</v>
      </c>
      <c r="R11" s="54"/>
      <c r="S11" s="54"/>
      <c r="T11" s="61"/>
      <c r="U11" s="61"/>
      <c r="V11" s="71"/>
      <c r="W11" s="71"/>
    </row>
    <row r="12" spans="1:23" ht="15.75" x14ac:dyDescent="0.15">
      <c r="A12" s="28" t="s">
        <v>281</v>
      </c>
      <c r="B12" s="29" t="s">
        <v>232</v>
      </c>
      <c r="C12" s="33">
        <v>2</v>
      </c>
      <c r="D12" s="33"/>
      <c r="E12" s="33"/>
      <c r="F12" s="33"/>
      <c r="G12" s="33">
        <f t="shared" si="2"/>
        <v>96</v>
      </c>
      <c r="H12" s="33">
        <v>10</v>
      </c>
      <c r="I12" s="24">
        <f t="shared" si="3"/>
        <v>86</v>
      </c>
      <c r="J12" s="24">
        <v>78</v>
      </c>
      <c r="K12" s="24"/>
      <c r="L12" s="24"/>
      <c r="M12" s="34"/>
      <c r="N12" s="34">
        <v>4</v>
      </c>
      <c r="O12" s="33">
        <v>4</v>
      </c>
      <c r="P12" s="68">
        <v>34</v>
      </c>
      <c r="Q12" s="102">
        <v>44</v>
      </c>
      <c r="R12" s="54"/>
      <c r="S12" s="54"/>
      <c r="T12" s="61"/>
      <c r="U12" s="61"/>
      <c r="V12" s="71"/>
      <c r="W12" s="71"/>
    </row>
    <row r="13" spans="1:23" ht="15.75" x14ac:dyDescent="0.15">
      <c r="A13" s="28" t="s">
        <v>282</v>
      </c>
      <c r="B13" s="29" t="s">
        <v>233</v>
      </c>
      <c r="C13" s="33"/>
      <c r="D13" s="33">
        <v>2</v>
      </c>
      <c r="E13" s="33"/>
      <c r="F13" s="33"/>
      <c r="G13" s="33">
        <f t="shared" si="2"/>
        <v>117</v>
      </c>
      <c r="H13" s="33"/>
      <c r="I13" s="24">
        <f t="shared" si="3"/>
        <v>117</v>
      </c>
      <c r="J13" s="24">
        <v>117</v>
      </c>
      <c r="K13" s="24"/>
      <c r="L13" s="24"/>
      <c r="M13" s="34"/>
      <c r="N13" s="34"/>
      <c r="O13" s="33"/>
      <c r="P13" s="68">
        <v>51</v>
      </c>
      <c r="Q13" s="68">
        <v>66</v>
      </c>
      <c r="R13" s="54"/>
      <c r="S13" s="54"/>
      <c r="T13" s="61"/>
      <c r="U13" s="61"/>
      <c r="V13" s="71"/>
      <c r="W13" s="71"/>
    </row>
    <row r="14" spans="1:23" ht="15.75" x14ac:dyDescent="0.15">
      <c r="A14" s="26" t="s">
        <v>283</v>
      </c>
      <c r="B14" s="27" t="s">
        <v>26</v>
      </c>
      <c r="C14" s="33"/>
      <c r="D14" s="33"/>
      <c r="E14" s="33">
        <v>2</v>
      </c>
      <c r="F14" s="33"/>
      <c r="G14" s="33">
        <f t="shared" si="2"/>
        <v>117</v>
      </c>
      <c r="H14" s="33"/>
      <c r="I14" s="24">
        <f t="shared" si="3"/>
        <v>117</v>
      </c>
      <c r="J14" s="24">
        <v>6</v>
      </c>
      <c r="K14" s="24">
        <v>111</v>
      </c>
      <c r="L14" s="24"/>
      <c r="M14" s="34"/>
      <c r="N14" s="34"/>
      <c r="O14" s="33"/>
      <c r="P14" s="68">
        <v>51</v>
      </c>
      <c r="Q14" s="68">
        <v>66</v>
      </c>
      <c r="R14" s="54"/>
      <c r="S14" s="54"/>
      <c r="T14" s="61"/>
      <c r="U14" s="61"/>
      <c r="V14" s="71"/>
      <c r="W14" s="71"/>
    </row>
    <row r="15" spans="1:23" ht="15.75" x14ac:dyDescent="0.15">
      <c r="A15" s="26" t="s">
        <v>284</v>
      </c>
      <c r="B15" s="27" t="s">
        <v>110</v>
      </c>
      <c r="C15" s="33"/>
      <c r="D15" s="33">
        <v>2</v>
      </c>
      <c r="E15" s="33"/>
      <c r="F15" s="33"/>
      <c r="G15" s="33">
        <f t="shared" si="2"/>
        <v>78</v>
      </c>
      <c r="H15" s="33"/>
      <c r="I15" s="24">
        <f t="shared" si="3"/>
        <v>78</v>
      </c>
      <c r="J15" s="24">
        <v>78</v>
      </c>
      <c r="K15" s="24"/>
      <c r="L15" s="24"/>
      <c r="M15" s="34"/>
      <c r="N15" s="34"/>
      <c r="O15" s="33"/>
      <c r="P15" s="68">
        <v>34</v>
      </c>
      <c r="Q15" s="68">
        <v>44</v>
      </c>
      <c r="R15" s="54"/>
      <c r="S15" s="54"/>
      <c r="T15" s="61"/>
      <c r="U15" s="61"/>
      <c r="V15" s="71"/>
      <c r="W15" s="71"/>
    </row>
    <row r="16" spans="1:23" ht="15.75" x14ac:dyDescent="0.15">
      <c r="A16" s="26" t="s">
        <v>285</v>
      </c>
      <c r="B16" s="27" t="s">
        <v>236</v>
      </c>
      <c r="C16" s="33"/>
      <c r="D16" s="33">
        <v>2</v>
      </c>
      <c r="E16" s="33"/>
      <c r="F16" s="33"/>
      <c r="G16" s="33">
        <f t="shared" si="2"/>
        <v>95</v>
      </c>
      <c r="H16" s="33"/>
      <c r="I16" s="24">
        <f t="shared" si="3"/>
        <v>95</v>
      </c>
      <c r="J16" s="24">
        <v>95</v>
      </c>
      <c r="K16" s="24"/>
      <c r="L16" s="24"/>
      <c r="M16" s="34"/>
      <c r="N16" s="34"/>
      <c r="O16" s="33"/>
      <c r="P16" s="68">
        <v>51</v>
      </c>
      <c r="Q16" s="68">
        <v>44</v>
      </c>
      <c r="R16" s="54"/>
      <c r="S16" s="54"/>
      <c r="T16" s="61"/>
      <c r="U16" s="61"/>
      <c r="V16" s="71"/>
      <c r="W16" s="71"/>
    </row>
    <row r="17" spans="1:23" ht="15.75" x14ac:dyDescent="0.15">
      <c r="A17" s="26" t="s">
        <v>286</v>
      </c>
      <c r="B17" s="27" t="s">
        <v>108</v>
      </c>
      <c r="C17" s="33"/>
      <c r="D17" s="33">
        <v>2</v>
      </c>
      <c r="E17" s="33"/>
      <c r="F17" s="33"/>
      <c r="G17" s="33">
        <f t="shared" si="2"/>
        <v>78</v>
      </c>
      <c r="H17" s="33"/>
      <c r="I17" s="24">
        <f t="shared" si="3"/>
        <v>78</v>
      </c>
      <c r="J17" s="24">
        <v>68</v>
      </c>
      <c r="K17" s="24">
        <v>10</v>
      </c>
      <c r="L17" s="24"/>
      <c r="M17" s="34"/>
      <c r="N17" s="34"/>
      <c r="O17" s="33"/>
      <c r="P17" s="68">
        <v>34</v>
      </c>
      <c r="Q17" s="68">
        <v>44</v>
      </c>
      <c r="R17" s="54"/>
      <c r="S17" s="54"/>
      <c r="T17" s="61"/>
      <c r="U17" s="61"/>
      <c r="V17" s="71"/>
      <c r="W17" s="71"/>
    </row>
    <row r="18" spans="1:23" ht="15.75" x14ac:dyDescent="0.15">
      <c r="A18" s="26" t="s">
        <v>287</v>
      </c>
      <c r="B18" s="27" t="s">
        <v>109</v>
      </c>
      <c r="C18" s="33"/>
      <c r="D18" s="33">
        <v>2</v>
      </c>
      <c r="E18" s="33"/>
      <c r="F18" s="33"/>
      <c r="G18" s="33">
        <f t="shared" si="2"/>
        <v>39</v>
      </c>
      <c r="H18" s="33"/>
      <c r="I18" s="24">
        <f t="shared" si="3"/>
        <v>39</v>
      </c>
      <c r="J18" s="24">
        <v>39</v>
      </c>
      <c r="K18" s="24"/>
      <c r="L18" s="24"/>
      <c r="M18" s="34"/>
      <c r="N18" s="34"/>
      <c r="O18" s="33"/>
      <c r="P18" s="68">
        <v>17</v>
      </c>
      <c r="Q18" s="68">
        <v>22</v>
      </c>
      <c r="R18" s="54"/>
      <c r="S18" s="54"/>
      <c r="T18" s="61"/>
      <c r="U18" s="61"/>
      <c r="V18" s="71"/>
      <c r="W18" s="71"/>
    </row>
    <row r="19" spans="1:23" ht="15.75" x14ac:dyDescent="0.15">
      <c r="A19" s="26" t="s">
        <v>288</v>
      </c>
      <c r="B19" s="27" t="s">
        <v>225</v>
      </c>
      <c r="C19" s="33"/>
      <c r="D19" s="33">
        <v>2</v>
      </c>
      <c r="E19" s="33"/>
      <c r="F19" s="33"/>
      <c r="G19" s="33">
        <f t="shared" si="2"/>
        <v>39</v>
      </c>
      <c r="H19" s="33"/>
      <c r="I19" s="24">
        <f t="shared" si="3"/>
        <v>39</v>
      </c>
      <c r="J19" s="24">
        <v>39</v>
      </c>
      <c r="K19" s="24"/>
      <c r="L19" s="24"/>
      <c r="M19" s="51"/>
      <c r="N19" s="51"/>
      <c r="O19" s="33"/>
      <c r="P19" s="68">
        <v>17</v>
      </c>
      <c r="Q19" s="68">
        <v>22</v>
      </c>
      <c r="R19" s="54"/>
      <c r="S19" s="54"/>
      <c r="T19" s="61"/>
      <c r="U19" s="61"/>
      <c r="V19" s="71"/>
      <c r="W19" s="71"/>
    </row>
    <row r="20" spans="1:23" ht="15.75" x14ac:dyDescent="0.15">
      <c r="A20" s="26" t="s">
        <v>289</v>
      </c>
      <c r="B20" s="27" t="s">
        <v>234</v>
      </c>
      <c r="C20" s="33"/>
      <c r="D20" s="33">
        <v>2</v>
      </c>
      <c r="E20" s="33"/>
      <c r="F20" s="33"/>
      <c r="G20" s="33">
        <f t="shared" si="2"/>
        <v>39</v>
      </c>
      <c r="H20" s="33"/>
      <c r="I20" s="24">
        <f t="shared" si="3"/>
        <v>39</v>
      </c>
      <c r="J20" s="24">
        <v>39</v>
      </c>
      <c r="K20" s="24"/>
      <c r="L20" s="24"/>
      <c r="M20" s="51"/>
      <c r="N20" s="51"/>
      <c r="O20" s="33"/>
      <c r="P20" s="68">
        <v>17</v>
      </c>
      <c r="Q20" s="68">
        <v>22</v>
      </c>
      <c r="R20" s="54"/>
      <c r="S20" s="54"/>
      <c r="T20" s="61"/>
      <c r="U20" s="61"/>
      <c r="V20" s="71"/>
      <c r="W20" s="71"/>
    </row>
    <row r="21" spans="1:23" s="30" customFormat="1" ht="15.75" x14ac:dyDescent="0.15">
      <c r="A21" s="25"/>
      <c r="B21" s="25" t="s">
        <v>111</v>
      </c>
      <c r="C21" s="25"/>
      <c r="D21" s="25"/>
      <c r="E21" s="25"/>
      <c r="F21" s="25"/>
      <c r="G21" s="25">
        <f>SUM(G22:G25)</f>
        <v>544</v>
      </c>
      <c r="H21" s="25">
        <f t="shared" ref="H21:W21" si="4">SUM(H22:H25)</f>
        <v>30</v>
      </c>
      <c r="I21" s="25">
        <f t="shared" si="4"/>
        <v>514</v>
      </c>
      <c r="J21" s="25">
        <f t="shared" si="4"/>
        <v>369</v>
      </c>
      <c r="K21" s="25">
        <f t="shared" si="4"/>
        <v>121</v>
      </c>
      <c r="L21" s="25">
        <f t="shared" si="4"/>
        <v>0</v>
      </c>
      <c r="M21" s="25">
        <f t="shared" si="4"/>
        <v>0</v>
      </c>
      <c r="N21" s="25">
        <f t="shared" si="4"/>
        <v>8</v>
      </c>
      <c r="O21" s="25">
        <f t="shared" si="4"/>
        <v>16</v>
      </c>
      <c r="P21" s="25">
        <f t="shared" si="4"/>
        <v>204</v>
      </c>
      <c r="Q21" s="25">
        <f t="shared" si="4"/>
        <v>286</v>
      </c>
      <c r="R21" s="25">
        <f t="shared" si="4"/>
        <v>0</v>
      </c>
      <c r="S21" s="25">
        <f t="shared" si="4"/>
        <v>0</v>
      </c>
      <c r="T21" s="25">
        <f t="shared" si="4"/>
        <v>0</v>
      </c>
      <c r="U21" s="25">
        <f t="shared" si="4"/>
        <v>0</v>
      </c>
      <c r="V21" s="25">
        <f t="shared" si="4"/>
        <v>0</v>
      </c>
      <c r="W21" s="25">
        <f t="shared" si="4"/>
        <v>0</v>
      </c>
    </row>
    <row r="22" spans="1:23" ht="15.75" x14ac:dyDescent="0.15">
      <c r="A22" s="26" t="s">
        <v>290</v>
      </c>
      <c r="B22" s="27" t="s">
        <v>21</v>
      </c>
      <c r="C22" s="34">
        <v>2</v>
      </c>
      <c r="D22" s="34"/>
      <c r="E22" s="34"/>
      <c r="F22" s="104"/>
      <c r="G22" s="34">
        <f>H22+I22</f>
        <v>213</v>
      </c>
      <c r="H22" s="34">
        <v>10</v>
      </c>
      <c r="I22" s="24">
        <f>J22+K22+L22+M22+N22+O22</f>
        <v>203</v>
      </c>
      <c r="J22" s="24">
        <v>150</v>
      </c>
      <c r="K22" s="24">
        <v>45</v>
      </c>
      <c r="L22" s="24"/>
      <c r="M22" s="34"/>
      <c r="N22" s="34">
        <v>4</v>
      </c>
      <c r="O22" s="33">
        <v>4</v>
      </c>
      <c r="P22" s="68">
        <v>85</v>
      </c>
      <c r="Q22" s="102">
        <v>110</v>
      </c>
      <c r="R22" s="54"/>
      <c r="S22" s="54"/>
      <c r="T22" s="61"/>
      <c r="U22" s="61"/>
      <c r="V22" s="71"/>
      <c r="W22" s="71"/>
    </row>
    <row r="23" spans="1:23" ht="15.75" x14ac:dyDescent="0.15">
      <c r="A23" s="26" t="s">
        <v>291</v>
      </c>
      <c r="B23" s="27" t="s">
        <v>23</v>
      </c>
      <c r="C23" s="34"/>
      <c r="D23" s="34">
        <v>2</v>
      </c>
      <c r="E23" s="34"/>
      <c r="F23" s="104"/>
      <c r="G23" s="113">
        <f t="shared" ref="G23:G25" si="5">H23+I23</f>
        <v>100</v>
      </c>
      <c r="H23" s="34"/>
      <c r="I23" s="24">
        <f t="shared" ref="I23:I25" si="6">J23+K23+L23+M23+N23+O23</f>
        <v>100</v>
      </c>
      <c r="J23" s="24">
        <v>50</v>
      </c>
      <c r="K23" s="24">
        <v>50</v>
      </c>
      <c r="L23" s="24"/>
      <c r="M23" s="34"/>
      <c r="N23" s="34"/>
      <c r="O23" s="33"/>
      <c r="P23" s="68">
        <v>34</v>
      </c>
      <c r="Q23" s="68">
        <v>66</v>
      </c>
      <c r="R23" s="54"/>
      <c r="S23" s="54"/>
      <c r="T23" s="61"/>
      <c r="U23" s="61"/>
      <c r="V23" s="71"/>
      <c r="W23" s="71"/>
    </row>
    <row r="24" spans="1:23" ht="15.75" x14ac:dyDescent="0.15">
      <c r="A24" s="26" t="s">
        <v>292</v>
      </c>
      <c r="B24" s="27" t="s">
        <v>112</v>
      </c>
      <c r="C24" s="34">
        <v>2</v>
      </c>
      <c r="D24" s="34"/>
      <c r="E24" s="34"/>
      <c r="F24" s="104"/>
      <c r="G24" s="113">
        <f t="shared" si="5"/>
        <v>135</v>
      </c>
      <c r="H24" s="34">
        <v>10</v>
      </c>
      <c r="I24" s="24">
        <f t="shared" si="6"/>
        <v>125</v>
      </c>
      <c r="J24" s="24">
        <v>91</v>
      </c>
      <c r="K24" s="24">
        <v>26</v>
      </c>
      <c r="L24" s="24"/>
      <c r="M24" s="34"/>
      <c r="N24" s="34">
        <v>2</v>
      </c>
      <c r="O24" s="33">
        <v>6</v>
      </c>
      <c r="P24" s="68">
        <v>51</v>
      </c>
      <c r="Q24" s="102">
        <v>66</v>
      </c>
      <c r="R24" s="54"/>
      <c r="S24" s="54"/>
      <c r="T24" s="61"/>
      <c r="U24" s="61"/>
      <c r="V24" s="71"/>
      <c r="W24" s="71"/>
    </row>
    <row r="25" spans="1:23" ht="15.75" x14ac:dyDescent="0.15">
      <c r="A25" s="26" t="s">
        <v>293</v>
      </c>
      <c r="B25" s="27" t="s">
        <v>226</v>
      </c>
      <c r="C25" s="34">
        <v>2</v>
      </c>
      <c r="D25" s="34"/>
      <c r="E25" s="34"/>
      <c r="F25" s="104"/>
      <c r="G25" s="113">
        <f t="shared" si="5"/>
        <v>96</v>
      </c>
      <c r="H25" s="34">
        <v>10</v>
      </c>
      <c r="I25" s="24">
        <f t="shared" si="6"/>
        <v>86</v>
      </c>
      <c r="J25" s="24">
        <v>78</v>
      </c>
      <c r="K25" s="24"/>
      <c r="L25" s="24"/>
      <c r="M25" s="34"/>
      <c r="N25" s="34">
        <v>2</v>
      </c>
      <c r="O25" s="33">
        <v>6</v>
      </c>
      <c r="P25" s="68">
        <v>34</v>
      </c>
      <c r="Q25" s="102">
        <v>44</v>
      </c>
      <c r="R25" s="54"/>
      <c r="S25" s="54"/>
      <c r="T25" s="61"/>
      <c r="U25" s="61"/>
      <c r="V25" s="71"/>
      <c r="W25" s="71"/>
    </row>
    <row r="26" spans="1:23" ht="47.25" x14ac:dyDescent="0.15">
      <c r="A26" s="25" t="s">
        <v>254</v>
      </c>
      <c r="B26" s="31" t="s">
        <v>255</v>
      </c>
      <c r="C26" s="25"/>
      <c r="D26" s="25"/>
      <c r="E26" s="25"/>
      <c r="F26" s="25"/>
      <c r="G26" s="25">
        <f>G27+G28+G29+G30+G31</f>
        <v>483</v>
      </c>
      <c r="H26" s="25">
        <f t="shared" ref="H26:W26" si="7">H27+H28+H29+H30+H31</f>
        <v>0</v>
      </c>
      <c r="I26" s="25">
        <f t="shared" si="7"/>
        <v>483</v>
      </c>
      <c r="J26" s="25">
        <f t="shared" si="7"/>
        <v>85</v>
      </c>
      <c r="K26" s="25">
        <f t="shared" si="7"/>
        <v>398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25">
        <f t="shared" si="7"/>
        <v>0</v>
      </c>
      <c r="Q26" s="25">
        <f t="shared" si="7"/>
        <v>0</v>
      </c>
      <c r="R26" s="25">
        <f t="shared" si="7"/>
        <v>119</v>
      </c>
      <c r="S26" s="25">
        <f t="shared" si="7"/>
        <v>76</v>
      </c>
      <c r="T26" s="25">
        <f t="shared" si="7"/>
        <v>48</v>
      </c>
      <c r="U26" s="25">
        <f t="shared" si="7"/>
        <v>72</v>
      </c>
      <c r="V26" s="25">
        <f t="shared" si="7"/>
        <v>96</v>
      </c>
      <c r="W26" s="25">
        <f t="shared" si="7"/>
        <v>72</v>
      </c>
    </row>
    <row r="27" spans="1:23" s="94" customFormat="1" ht="15.75" x14ac:dyDescent="0.15">
      <c r="A27" s="26" t="s">
        <v>27</v>
      </c>
      <c r="B27" s="90" t="s">
        <v>28</v>
      </c>
      <c r="C27" s="33"/>
      <c r="D27" s="33">
        <v>5</v>
      </c>
      <c r="E27" s="33"/>
      <c r="F27" s="33"/>
      <c r="G27" s="33">
        <f>H27+I27</f>
        <v>48</v>
      </c>
      <c r="H27" s="33"/>
      <c r="I27" s="89">
        <f>J27+K27+L27+M27+N27+O27</f>
        <v>48</v>
      </c>
      <c r="J27" s="89">
        <v>30</v>
      </c>
      <c r="K27" s="89">
        <v>18</v>
      </c>
      <c r="L27" s="89"/>
      <c r="M27" s="33"/>
      <c r="N27" s="33"/>
      <c r="O27" s="33"/>
      <c r="P27" s="98"/>
      <c r="Q27" s="98"/>
      <c r="R27" s="91"/>
      <c r="S27" s="91"/>
      <c r="T27" s="92"/>
      <c r="U27" s="92"/>
      <c r="V27" s="93">
        <v>48</v>
      </c>
      <c r="W27" s="93"/>
    </row>
    <row r="28" spans="1:23" ht="15.75" x14ac:dyDescent="0.15">
      <c r="A28" s="28" t="s">
        <v>29</v>
      </c>
      <c r="B28" s="29" t="s">
        <v>30</v>
      </c>
      <c r="C28" s="34"/>
      <c r="D28" s="34">
        <v>3</v>
      </c>
      <c r="E28" s="34"/>
      <c r="F28" s="104"/>
      <c r="G28" s="33">
        <f t="shared" ref="G28:G31" si="8">H28+I28</f>
        <v>51</v>
      </c>
      <c r="H28" s="34"/>
      <c r="I28" s="89">
        <f t="shared" ref="I28:I31" si="9">J28+K28+L28+M28+N28+O28</f>
        <v>51</v>
      </c>
      <c r="J28" s="24">
        <v>37</v>
      </c>
      <c r="K28" s="24">
        <v>14</v>
      </c>
      <c r="L28" s="24"/>
      <c r="M28" s="34"/>
      <c r="N28" s="34"/>
      <c r="O28" s="34"/>
      <c r="P28" s="99"/>
      <c r="Q28" s="99"/>
      <c r="R28" s="54">
        <v>51</v>
      </c>
      <c r="S28" s="54"/>
      <c r="T28" s="61"/>
      <c r="U28" s="61"/>
      <c r="V28" s="71"/>
      <c r="W28" s="71"/>
    </row>
    <row r="29" spans="1:23" ht="15.75" x14ac:dyDescent="0.15">
      <c r="A29" s="28" t="s">
        <v>31</v>
      </c>
      <c r="B29" s="29" t="s">
        <v>231</v>
      </c>
      <c r="C29" s="34"/>
      <c r="D29" s="34">
        <v>8</v>
      </c>
      <c r="E29" s="34"/>
      <c r="F29" s="104"/>
      <c r="G29" s="33">
        <f t="shared" si="8"/>
        <v>36</v>
      </c>
      <c r="H29" s="34"/>
      <c r="I29" s="89">
        <f t="shared" si="9"/>
        <v>36</v>
      </c>
      <c r="J29" s="24">
        <v>18</v>
      </c>
      <c r="K29" s="24">
        <v>18</v>
      </c>
      <c r="L29" s="24"/>
      <c r="M29" s="34"/>
      <c r="N29" s="34"/>
      <c r="O29" s="34"/>
      <c r="P29" s="99"/>
      <c r="Q29" s="99"/>
      <c r="R29" s="54"/>
      <c r="S29" s="54"/>
      <c r="T29" s="61"/>
      <c r="U29" s="61"/>
      <c r="V29" s="71"/>
      <c r="W29" s="71">
        <v>36</v>
      </c>
    </row>
    <row r="30" spans="1:23" s="81" customFormat="1" ht="31.5" x14ac:dyDescent="0.15">
      <c r="A30" s="28" t="s">
        <v>33</v>
      </c>
      <c r="B30" s="29" t="s">
        <v>295</v>
      </c>
      <c r="C30" s="52"/>
      <c r="D30" s="52">
        <v>8</v>
      </c>
      <c r="E30" s="52"/>
      <c r="F30" s="104"/>
      <c r="G30" s="33">
        <f t="shared" si="8"/>
        <v>174</v>
      </c>
      <c r="H30" s="52"/>
      <c r="I30" s="89">
        <f t="shared" si="9"/>
        <v>174</v>
      </c>
      <c r="J30" s="24"/>
      <c r="K30" s="24">
        <v>174</v>
      </c>
      <c r="L30" s="24"/>
      <c r="M30" s="52"/>
      <c r="N30" s="52"/>
      <c r="O30" s="52"/>
      <c r="P30" s="99"/>
      <c r="Q30" s="99"/>
      <c r="R30" s="58">
        <v>34</v>
      </c>
      <c r="S30" s="58">
        <v>38</v>
      </c>
      <c r="T30" s="65">
        <v>24</v>
      </c>
      <c r="U30" s="65">
        <v>36</v>
      </c>
      <c r="V30" s="75">
        <v>24</v>
      </c>
      <c r="W30" s="75">
        <v>18</v>
      </c>
    </row>
    <row r="31" spans="1:23" ht="15.75" x14ac:dyDescent="0.15">
      <c r="A31" s="28" t="s">
        <v>25</v>
      </c>
      <c r="B31" s="32" t="s">
        <v>26</v>
      </c>
      <c r="C31" s="34"/>
      <c r="D31" s="34">
        <v>8</v>
      </c>
      <c r="E31" s="34"/>
      <c r="F31" s="104"/>
      <c r="G31" s="33">
        <f t="shared" si="8"/>
        <v>174</v>
      </c>
      <c r="H31" s="52"/>
      <c r="I31" s="89">
        <f t="shared" si="9"/>
        <v>174</v>
      </c>
      <c r="J31" s="24"/>
      <c r="K31" s="24">
        <v>174</v>
      </c>
      <c r="L31" s="24"/>
      <c r="M31" s="34"/>
      <c r="N31" s="34"/>
      <c r="O31" s="34"/>
      <c r="P31" s="99"/>
      <c r="Q31" s="99"/>
      <c r="R31" s="58">
        <v>34</v>
      </c>
      <c r="S31" s="58">
        <v>38</v>
      </c>
      <c r="T31" s="65">
        <v>24</v>
      </c>
      <c r="U31" s="65">
        <v>36</v>
      </c>
      <c r="V31" s="75">
        <v>24</v>
      </c>
      <c r="W31" s="75">
        <v>18</v>
      </c>
    </row>
    <row r="32" spans="1:23" ht="31.5" x14ac:dyDescent="0.15">
      <c r="A32" s="25" t="s">
        <v>256</v>
      </c>
      <c r="B32" s="31" t="s">
        <v>18</v>
      </c>
      <c r="C32" s="25"/>
      <c r="D32" s="25"/>
      <c r="E32" s="25"/>
      <c r="F32" s="25"/>
      <c r="G32" s="25">
        <f>SUM(G33:G35)</f>
        <v>250</v>
      </c>
      <c r="H32" s="25">
        <f t="shared" ref="H32:W32" si="10">SUM(H33:H35)</f>
        <v>4</v>
      </c>
      <c r="I32" s="25">
        <f t="shared" si="10"/>
        <v>246</v>
      </c>
      <c r="J32" s="25">
        <f t="shared" si="10"/>
        <v>116</v>
      </c>
      <c r="K32" s="25">
        <f t="shared" si="10"/>
        <v>114</v>
      </c>
      <c r="L32" s="25">
        <f t="shared" si="10"/>
        <v>0</v>
      </c>
      <c r="M32" s="25">
        <f t="shared" si="10"/>
        <v>0</v>
      </c>
      <c r="N32" s="25">
        <f t="shared" si="10"/>
        <v>4</v>
      </c>
      <c r="O32" s="25">
        <f t="shared" si="10"/>
        <v>12</v>
      </c>
      <c r="P32" s="25">
        <f t="shared" si="10"/>
        <v>0</v>
      </c>
      <c r="Q32" s="25">
        <f t="shared" si="10"/>
        <v>0</v>
      </c>
      <c r="R32" s="25">
        <f t="shared" si="10"/>
        <v>68</v>
      </c>
      <c r="S32" s="25">
        <f t="shared" si="10"/>
        <v>114</v>
      </c>
      <c r="T32" s="25">
        <f t="shared" si="10"/>
        <v>48</v>
      </c>
      <c r="U32" s="25">
        <f t="shared" si="10"/>
        <v>0</v>
      </c>
      <c r="V32" s="25">
        <f t="shared" si="10"/>
        <v>0</v>
      </c>
      <c r="W32" s="25">
        <f t="shared" si="10"/>
        <v>0</v>
      </c>
    </row>
    <row r="33" spans="1:23" s="94" customFormat="1" ht="15.75" x14ac:dyDescent="0.15">
      <c r="A33" s="26" t="s">
        <v>20</v>
      </c>
      <c r="B33" s="90" t="s">
        <v>314</v>
      </c>
      <c r="C33" s="33">
        <v>4</v>
      </c>
      <c r="D33" s="33"/>
      <c r="E33" s="33"/>
      <c r="F33" s="33"/>
      <c r="G33" s="33">
        <f>H33+I33</f>
        <v>135</v>
      </c>
      <c r="H33" s="33">
        <v>2</v>
      </c>
      <c r="I33" s="89">
        <f>J33+K33+L33+M33+N33+O33</f>
        <v>133</v>
      </c>
      <c r="J33" s="89">
        <v>63</v>
      </c>
      <c r="K33" s="89">
        <v>62</v>
      </c>
      <c r="L33" s="89"/>
      <c r="M33" s="33"/>
      <c r="N33" s="33">
        <v>2</v>
      </c>
      <c r="O33" s="33">
        <v>6</v>
      </c>
      <c r="P33" s="98"/>
      <c r="Q33" s="98"/>
      <c r="R33" s="91">
        <v>68</v>
      </c>
      <c r="S33" s="103">
        <v>57</v>
      </c>
      <c r="T33" s="92"/>
      <c r="U33" s="92"/>
      <c r="V33" s="93"/>
      <c r="W33" s="93"/>
    </row>
    <row r="34" spans="1:23" s="94" customFormat="1" ht="47.25" x14ac:dyDescent="0.15">
      <c r="A34" s="26" t="s">
        <v>22</v>
      </c>
      <c r="B34" s="90" t="s">
        <v>315</v>
      </c>
      <c r="C34" s="33"/>
      <c r="D34" s="33">
        <v>4</v>
      </c>
      <c r="E34" s="33"/>
      <c r="F34" s="33"/>
      <c r="G34" s="33">
        <f t="shared" ref="G34:G35" si="11">H34+I34</f>
        <v>57</v>
      </c>
      <c r="H34" s="33"/>
      <c r="I34" s="89">
        <f t="shared" ref="I34:I35" si="12">J34+K34+L34+M34+N34+O34</f>
        <v>57</v>
      </c>
      <c r="J34" s="89">
        <v>27</v>
      </c>
      <c r="K34" s="89">
        <v>30</v>
      </c>
      <c r="L34" s="89"/>
      <c r="M34" s="33"/>
      <c r="N34" s="33"/>
      <c r="O34" s="33"/>
      <c r="P34" s="98"/>
      <c r="Q34" s="98"/>
      <c r="R34" s="91"/>
      <c r="S34" s="91">
        <v>57</v>
      </c>
      <c r="T34" s="92"/>
      <c r="U34" s="92"/>
      <c r="V34" s="93"/>
      <c r="W34" s="93"/>
    </row>
    <row r="35" spans="1:23" s="94" customFormat="1" ht="31.5" x14ac:dyDescent="0.15">
      <c r="A35" s="26" t="s">
        <v>24</v>
      </c>
      <c r="B35" s="90" t="s">
        <v>316</v>
      </c>
      <c r="C35" s="33">
        <v>5</v>
      </c>
      <c r="D35" s="33"/>
      <c r="E35" s="33"/>
      <c r="F35" s="33"/>
      <c r="G35" s="33">
        <f t="shared" si="11"/>
        <v>58</v>
      </c>
      <c r="H35" s="33">
        <v>2</v>
      </c>
      <c r="I35" s="89">
        <f t="shared" si="12"/>
        <v>56</v>
      </c>
      <c r="J35" s="89">
        <v>26</v>
      </c>
      <c r="K35" s="89">
        <v>22</v>
      </c>
      <c r="L35" s="89"/>
      <c r="M35" s="33"/>
      <c r="N35" s="33">
        <v>2</v>
      </c>
      <c r="O35" s="33">
        <v>6</v>
      </c>
      <c r="P35" s="98"/>
      <c r="Q35" s="98"/>
      <c r="R35" s="91"/>
      <c r="S35" s="91"/>
      <c r="T35" s="103">
        <v>48</v>
      </c>
      <c r="U35" s="92"/>
      <c r="V35" s="93"/>
      <c r="W35" s="93"/>
    </row>
    <row r="36" spans="1:23" ht="15.75" x14ac:dyDescent="0.15">
      <c r="A36" s="25" t="s">
        <v>258</v>
      </c>
      <c r="B36" s="31" t="s">
        <v>357</v>
      </c>
      <c r="C36" s="25"/>
      <c r="D36" s="25"/>
      <c r="E36" s="25"/>
      <c r="F36" s="25"/>
      <c r="G36" s="25">
        <f>SUM(G37:G48)</f>
        <v>993</v>
      </c>
      <c r="H36" s="25">
        <f t="shared" ref="H36:W36" si="13">SUM(H37:H48)</f>
        <v>4</v>
      </c>
      <c r="I36" s="25">
        <f t="shared" si="13"/>
        <v>989</v>
      </c>
      <c r="J36" s="25">
        <f t="shared" si="13"/>
        <v>535</v>
      </c>
      <c r="K36" s="25">
        <f t="shared" si="13"/>
        <v>438</v>
      </c>
      <c r="L36" s="25">
        <f t="shared" si="13"/>
        <v>0</v>
      </c>
      <c r="M36" s="25">
        <f t="shared" si="13"/>
        <v>0</v>
      </c>
      <c r="N36" s="25">
        <f t="shared" si="13"/>
        <v>4</v>
      </c>
      <c r="O36" s="25">
        <f t="shared" si="13"/>
        <v>12</v>
      </c>
      <c r="P36" s="25">
        <f t="shared" si="13"/>
        <v>0</v>
      </c>
      <c r="Q36" s="25">
        <f t="shared" si="13"/>
        <v>0</v>
      </c>
      <c r="R36" s="25">
        <f t="shared" si="13"/>
        <v>357</v>
      </c>
      <c r="S36" s="25">
        <f t="shared" si="13"/>
        <v>266</v>
      </c>
      <c r="T36" s="25">
        <f t="shared" si="13"/>
        <v>0</v>
      </c>
      <c r="U36" s="25">
        <f t="shared" si="13"/>
        <v>68</v>
      </c>
      <c r="V36" s="25">
        <f t="shared" si="13"/>
        <v>120</v>
      </c>
      <c r="W36" s="25">
        <f t="shared" si="13"/>
        <v>162</v>
      </c>
    </row>
    <row r="37" spans="1:23" ht="15.75" x14ac:dyDescent="0.15">
      <c r="A37" s="28" t="s">
        <v>36</v>
      </c>
      <c r="B37" s="29" t="s">
        <v>328</v>
      </c>
      <c r="C37" s="34"/>
      <c r="D37" s="34">
        <v>3</v>
      </c>
      <c r="E37" s="34"/>
      <c r="F37" s="104"/>
      <c r="G37" s="34">
        <f>H37+I37</f>
        <v>51</v>
      </c>
      <c r="H37" s="34"/>
      <c r="I37" s="89">
        <f>J37+K37+L37+M37+N37+O37</f>
        <v>51</v>
      </c>
      <c r="J37" s="24">
        <v>33</v>
      </c>
      <c r="K37" s="24">
        <v>18</v>
      </c>
      <c r="L37" s="24"/>
      <c r="M37" s="34"/>
      <c r="N37" s="34"/>
      <c r="O37" s="34"/>
      <c r="P37" s="99"/>
      <c r="Q37" s="99"/>
      <c r="R37" s="110">
        <v>51</v>
      </c>
      <c r="S37" s="54"/>
      <c r="T37" s="61"/>
      <c r="U37" s="61"/>
      <c r="V37" s="71"/>
      <c r="W37" s="71"/>
    </row>
    <row r="38" spans="1:23" ht="15.75" x14ac:dyDescent="0.15">
      <c r="A38" s="28" t="s">
        <v>37</v>
      </c>
      <c r="B38" s="29" t="s">
        <v>329</v>
      </c>
      <c r="C38" s="34"/>
      <c r="D38" s="34">
        <v>3</v>
      </c>
      <c r="E38" s="34"/>
      <c r="F38" s="104"/>
      <c r="G38" s="113">
        <f t="shared" ref="G38:G48" si="14">H38+I38</f>
        <v>51</v>
      </c>
      <c r="H38" s="34"/>
      <c r="I38" s="89">
        <f t="shared" ref="I38:I48" si="15">J38+K38+L38+M38+N38+O38</f>
        <v>51</v>
      </c>
      <c r="J38" s="24">
        <v>37</v>
      </c>
      <c r="K38" s="24">
        <v>14</v>
      </c>
      <c r="L38" s="24"/>
      <c r="M38" s="34"/>
      <c r="N38" s="34"/>
      <c r="O38" s="34"/>
      <c r="P38" s="99"/>
      <c r="Q38" s="99"/>
      <c r="R38" s="54">
        <v>51</v>
      </c>
      <c r="S38" s="54"/>
      <c r="T38" s="61"/>
      <c r="U38" s="61"/>
      <c r="V38" s="71"/>
      <c r="W38" s="71"/>
    </row>
    <row r="39" spans="1:23" ht="15.75" x14ac:dyDescent="0.15">
      <c r="A39" s="28" t="s">
        <v>38</v>
      </c>
      <c r="B39" s="29" t="s">
        <v>330</v>
      </c>
      <c r="C39" s="34"/>
      <c r="D39" s="34">
        <v>3</v>
      </c>
      <c r="E39" s="34"/>
      <c r="F39" s="104"/>
      <c r="G39" s="113">
        <f t="shared" si="14"/>
        <v>51</v>
      </c>
      <c r="H39" s="34"/>
      <c r="I39" s="89">
        <f t="shared" si="15"/>
        <v>51</v>
      </c>
      <c r="J39" s="24">
        <v>33</v>
      </c>
      <c r="K39" s="24">
        <v>18</v>
      </c>
      <c r="L39" s="24"/>
      <c r="M39" s="34"/>
      <c r="N39" s="34"/>
      <c r="O39" s="34"/>
      <c r="P39" s="99"/>
      <c r="Q39" s="99"/>
      <c r="R39" s="54">
        <v>51</v>
      </c>
      <c r="S39" s="110"/>
      <c r="T39" s="61"/>
      <c r="U39" s="61"/>
      <c r="V39" s="71"/>
      <c r="W39" s="71"/>
    </row>
    <row r="40" spans="1:23" ht="31.5" x14ac:dyDescent="0.15">
      <c r="A40" s="28" t="s">
        <v>39</v>
      </c>
      <c r="B40" s="29" t="s">
        <v>331</v>
      </c>
      <c r="C40" s="34">
        <v>4</v>
      </c>
      <c r="D40" s="34"/>
      <c r="E40" s="34"/>
      <c r="F40" s="104"/>
      <c r="G40" s="113">
        <f t="shared" si="14"/>
        <v>226</v>
      </c>
      <c r="H40" s="34">
        <v>2</v>
      </c>
      <c r="I40" s="89">
        <f t="shared" si="15"/>
        <v>224</v>
      </c>
      <c r="J40" s="24">
        <v>102</v>
      </c>
      <c r="K40" s="24">
        <v>114</v>
      </c>
      <c r="L40" s="24"/>
      <c r="M40" s="34"/>
      <c r="N40" s="34">
        <v>2</v>
      </c>
      <c r="O40" s="34">
        <v>6</v>
      </c>
      <c r="P40" s="99"/>
      <c r="Q40" s="99"/>
      <c r="R40" s="54">
        <v>102</v>
      </c>
      <c r="S40" s="102">
        <v>114</v>
      </c>
      <c r="T40" s="61"/>
      <c r="U40" s="61"/>
      <c r="V40" s="71"/>
      <c r="W40" s="71"/>
    </row>
    <row r="41" spans="1:23" ht="31.5" x14ac:dyDescent="0.15">
      <c r="A41" s="28" t="s">
        <v>41</v>
      </c>
      <c r="B41" s="29" t="s">
        <v>51</v>
      </c>
      <c r="C41" s="34"/>
      <c r="D41" s="34">
        <v>8</v>
      </c>
      <c r="E41" s="34"/>
      <c r="F41" s="104"/>
      <c r="G41" s="113">
        <f t="shared" si="14"/>
        <v>54</v>
      </c>
      <c r="H41" s="34"/>
      <c r="I41" s="89">
        <f t="shared" si="15"/>
        <v>54</v>
      </c>
      <c r="J41" s="24">
        <v>30</v>
      </c>
      <c r="K41" s="24">
        <v>24</v>
      </c>
      <c r="L41" s="24"/>
      <c r="M41" s="34"/>
      <c r="N41" s="34"/>
      <c r="O41" s="34"/>
      <c r="P41" s="99"/>
      <c r="Q41" s="99"/>
      <c r="R41" s="54"/>
      <c r="S41" s="54"/>
      <c r="T41" s="61"/>
      <c r="U41" s="61"/>
      <c r="V41" s="71"/>
      <c r="W41" s="71">
        <v>54</v>
      </c>
    </row>
    <row r="42" spans="1:23" ht="15.75" x14ac:dyDescent="0.15">
      <c r="A42" s="28" t="s">
        <v>43</v>
      </c>
      <c r="B42" s="29" t="s">
        <v>35</v>
      </c>
      <c r="C42" s="52"/>
      <c r="D42" s="52">
        <v>6</v>
      </c>
      <c r="E42" s="52"/>
      <c r="F42" s="104"/>
      <c r="G42" s="113">
        <f t="shared" si="14"/>
        <v>68</v>
      </c>
      <c r="H42" s="52"/>
      <c r="I42" s="89">
        <f t="shared" si="15"/>
        <v>68</v>
      </c>
      <c r="J42" s="24">
        <v>42</v>
      </c>
      <c r="K42" s="24">
        <v>26</v>
      </c>
      <c r="L42" s="24"/>
      <c r="M42" s="52"/>
      <c r="N42" s="52"/>
      <c r="O42" s="52"/>
      <c r="P42" s="99"/>
      <c r="Q42" s="99"/>
      <c r="R42" s="58"/>
      <c r="S42" s="58"/>
      <c r="T42" s="65"/>
      <c r="U42" s="65">
        <v>68</v>
      </c>
      <c r="V42" s="75"/>
      <c r="W42" s="75"/>
    </row>
    <row r="43" spans="1:23" ht="15.75" x14ac:dyDescent="0.15">
      <c r="A43" s="28" t="s">
        <v>296</v>
      </c>
      <c r="B43" s="29" t="s">
        <v>332</v>
      </c>
      <c r="C43" s="34"/>
      <c r="D43" s="34">
        <v>7</v>
      </c>
      <c r="E43" s="34"/>
      <c r="F43" s="104"/>
      <c r="G43" s="113">
        <f t="shared" si="14"/>
        <v>72</v>
      </c>
      <c r="H43" s="34"/>
      <c r="I43" s="89">
        <f t="shared" si="15"/>
        <v>72</v>
      </c>
      <c r="J43" s="24">
        <v>42</v>
      </c>
      <c r="K43" s="24">
        <v>30</v>
      </c>
      <c r="L43" s="24"/>
      <c r="M43" s="34"/>
      <c r="N43" s="34"/>
      <c r="O43" s="34"/>
      <c r="P43" s="99"/>
      <c r="Q43" s="99"/>
      <c r="R43" s="54"/>
      <c r="S43" s="54"/>
      <c r="T43" s="61"/>
      <c r="U43" s="61"/>
      <c r="V43" s="71">
        <v>72</v>
      </c>
      <c r="W43" s="71"/>
    </row>
    <row r="44" spans="1:23" ht="31.5" x14ac:dyDescent="0.15">
      <c r="A44" s="26" t="s">
        <v>46</v>
      </c>
      <c r="B44" s="27" t="s">
        <v>333</v>
      </c>
      <c r="C44" s="34"/>
      <c r="D44" s="34">
        <v>4</v>
      </c>
      <c r="E44" s="34"/>
      <c r="F44" s="104"/>
      <c r="G44" s="113">
        <f t="shared" si="14"/>
        <v>76</v>
      </c>
      <c r="H44" s="34"/>
      <c r="I44" s="89">
        <f t="shared" si="15"/>
        <v>76</v>
      </c>
      <c r="J44" s="24">
        <v>46</v>
      </c>
      <c r="K44" s="24">
        <v>30</v>
      </c>
      <c r="L44" s="24"/>
      <c r="M44" s="34"/>
      <c r="N44" s="34"/>
      <c r="O44" s="34"/>
      <c r="P44" s="99"/>
      <c r="Q44" s="99"/>
      <c r="R44" s="54"/>
      <c r="S44" s="54">
        <v>76</v>
      </c>
      <c r="T44" s="61"/>
      <c r="U44" s="61"/>
      <c r="V44" s="71"/>
      <c r="W44" s="71"/>
    </row>
    <row r="45" spans="1:23" ht="31.5" x14ac:dyDescent="0.15">
      <c r="A45" s="28" t="s">
        <v>48</v>
      </c>
      <c r="B45" s="29" t="s">
        <v>334</v>
      </c>
      <c r="C45" s="34">
        <v>8</v>
      </c>
      <c r="D45" s="34"/>
      <c r="E45" s="34"/>
      <c r="F45" s="104"/>
      <c r="G45" s="113">
        <f t="shared" si="14"/>
        <v>64</v>
      </c>
      <c r="H45" s="34">
        <v>2</v>
      </c>
      <c r="I45" s="89">
        <f t="shared" si="15"/>
        <v>62</v>
      </c>
      <c r="J45" s="24">
        <v>28</v>
      </c>
      <c r="K45" s="24">
        <v>26</v>
      </c>
      <c r="L45" s="24"/>
      <c r="M45" s="34"/>
      <c r="N45" s="34">
        <v>2</v>
      </c>
      <c r="O45" s="34">
        <v>6</v>
      </c>
      <c r="P45" s="99"/>
      <c r="Q45" s="99"/>
      <c r="R45" s="54"/>
      <c r="S45" s="54"/>
      <c r="T45" s="61"/>
      <c r="U45" s="61"/>
      <c r="V45" s="71"/>
      <c r="W45" s="102">
        <v>54</v>
      </c>
    </row>
    <row r="46" spans="1:23" ht="15.75" x14ac:dyDescent="0.15">
      <c r="A46" s="28" t="s">
        <v>50</v>
      </c>
      <c r="B46" s="29" t="s">
        <v>335</v>
      </c>
      <c r="C46" s="34"/>
      <c r="D46" s="34">
        <v>7</v>
      </c>
      <c r="E46" s="34"/>
      <c r="F46" s="104"/>
      <c r="G46" s="113">
        <f t="shared" si="14"/>
        <v>48</v>
      </c>
      <c r="H46" s="34"/>
      <c r="I46" s="89">
        <f t="shared" si="15"/>
        <v>48</v>
      </c>
      <c r="J46" s="24">
        <v>30</v>
      </c>
      <c r="K46" s="24">
        <v>18</v>
      </c>
      <c r="L46" s="24"/>
      <c r="M46" s="34"/>
      <c r="N46" s="34"/>
      <c r="O46" s="34"/>
      <c r="P46" s="99"/>
      <c r="Q46" s="99"/>
      <c r="R46" s="54"/>
      <c r="S46" s="54"/>
      <c r="T46" s="61"/>
      <c r="U46" s="61"/>
      <c r="V46" s="71">
        <v>48</v>
      </c>
      <c r="W46" s="71"/>
    </row>
    <row r="47" spans="1:23" ht="21.75" customHeight="1" x14ac:dyDescent="0.15">
      <c r="A47" s="26" t="s">
        <v>34</v>
      </c>
      <c r="B47" s="35" t="s">
        <v>336</v>
      </c>
      <c r="C47" s="34"/>
      <c r="D47" s="34">
        <v>4</v>
      </c>
      <c r="E47" s="34"/>
      <c r="F47" s="104"/>
      <c r="G47" s="113">
        <f t="shared" si="14"/>
        <v>178</v>
      </c>
      <c r="H47" s="34"/>
      <c r="I47" s="89">
        <f t="shared" si="15"/>
        <v>178</v>
      </c>
      <c r="J47" s="24">
        <v>88</v>
      </c>
      <c r="K47" s="24">
        <v>90</v>
      </c>
      <c r="L47" s="24"/>
      <c r="M47" s="34"/>
      <c r="N47" s="34"/>
      <c r="O47" s="34"/>
      <c r="P47" s="99"/>
      <c r="Q47" s="99"/>
      <c r="R47" s="54">
        <v>102</v>
      </c>
      <c r="S47" s="54">
        <v>76</v>
      </c>
      <c r="T47" s="61"/>
      <c r="U47" s="61"/>
      <c r="V47" s="71"/>
      <c r="W47" s="71"/>
    </row>
    <row r="48" spans="1:23" ht="36" customHeight="1" x14ac:dyDescent="0.15">
      <c r="A48" s="26" t="s">
        <v>317</v>
      </c>
      <c r="B48" s="35" t="s">
        <v>337</v>
      </c>
      <c r="C48" s="108"/>
      <c r="D48" s="108">
        <v>8</v>
      </c>
      <c r="E48" s="108"/>
      <c r="F48" s="108"/>
      <c r="G48" s="113">
        <f t="shared" si="14"/>
        <v>54</v>
      </c>
      <c r="H48" s="108"/>
      <c r="I48" s="89">
        <f t="shared" si="15"/>
        <v>54</v>
      </c>
      <c r="J48" s="24">
        <v>24</v>
      </c>
      <c r="K48" s="24">
        <v>30</v>
      </c>
      <c r="L48" s="24"/>
      <c r="M48" s="108"/>
      <c r="N48" s="108"/>
      <c r="O48" s="108"/>
      <c r="P48" s="99"/>
      <c r="Q48" s="99"/>
      <c r="R48" s="110"/>
      <c r="S48" s="110"/>
      <c r="T48" s="107"/>
      <c r="U48" s="107"/>
      <c r="V48" s="109"/>
      <c r="W48" s="109">
        <v>54</v>
      </c>
    </row>
    <row r="49" spans="1:23" s="30" customFormat="1" ht="15.75" x14ac:dyDescent="0.15">
      <c r="A49" s="25" t="s">
        <v>257</v>
      </c>
      <c r="B49" s="25" t="s">
        <v>113</v>
      </c>
      <c r="C49" s="25"/>
      <c r="D49" s="25"/>
      <c r="E49" s="25"/>
      <c r="F49" s="25"/>
      <c r="G49" s="25">
        <f>G50+G58+G65+G71</f>
        <v>2378</v>
      </c>
      <c r="H49" s="25">
        <f t="shared" ref="H49:W49" si="16">H50+H58+H65+H71</f>
        <v>76</v>
      </c>
      <c r="I49" s="25">
        <f t="shared" si="16"/>
        <v>2302</v>
      </c>
      <c r="J49" s="25">
        <f t="shared" si="16"/>
        <v>702</v>
      </c>
      <c r="K49" s="25">
        <f t="shared" si="16"/>
        <v>684</v>
      </c>
      <c r="L49" s="25">
        <f t="shared" si="16"/>
        <v>60</v>
      </c>
      <c r="M49" s="25">
        <f t="shared" si="16"/>
        <v>792</v>
      </c>
      <c r="N49" s="25">
        <f t="shared" si="16"/>
        <v>16</v>
      </c>
      <c r="O49" s="25">
        <f t="shared" si="16"/>
        <v>48</v>
      </c>
      <c r="P49" s="25">
        <f t="shared" si="16"/>
        <v>0</v>
      </c>
      <c r="Q49" s="25">
        <f t="shared" si="16"/>
        <v>0</v>
      </c>
      <c r="R49" s="25">
        <f t="shared" si="16"/>
        <v>68</v>
      </c>
      <c r="S49" s="25">
        <f t="shared" si="16"/>
        <v>372</v>
      </c>
      <c r="T49" s="25">
        <f t="shared" si="16"/>
        <v>480</v>
      </c>
      <c r="U49" s="25">
        <f t="shared" si="16"/>
        <v>724</v>
      </c>
      <c r="V49" s="25">
        <f t="shared" si="16"/>
        <v>360</v>
      </c>
      <c r="W49" s="25">
        <f t="shared" si="16"/>
        <v>234</v>
      </c>
    </row>
    <row r="50" spans="1:23" s="30" customFormat="1" ht="47.25" x14ac:dyDescent="0.15">
      <c r="A50" s="25" t="s">
        <v>52</v>
      </c>
      <c r="B50" s="85" t="s">
        <v>318</v>
      </c>
      <c r="C50" s="25"/>
      <c r="D50" s="25"/>
      <c r="E50" s="25"/>
      <c r="F50" s="25"/>
      <c r="G50" s="25">
        <f>SUM(G51:G57)</f>
        <v>1500</v>
      </c>
      <c r="H50" s="25">
        <f t="shared" ref="H50:W50" si="17">SUM(H51:H57)</f>
        <v>36</v>
      </c>
      <c r="I50" s="25">
        <f t="shared" si="17"/>
        <v>1464</v>
      </c>
      <c r="J50" s="25">
        <f t="shared" si="17"/>
        <v>474</v>
      </c>
      <c r="K50" s="25">
        <f t="shared" si="17"/>
        <v>494</v>
      </c>
      <c r="L50" s="25">
        <f t="shared" si="17"/>
        <v>60</v>
      </c>
      <c r="M50" s="25">
        <f t="shared" si="17"/>
        <v>396</v>
      </c>
      <c r="N50" s="25">
        <f t="shared" si="17"/>
        <v>10</v>
      </c>
      <c r="O50" s="25">
        <f t="shared" si="17"/>
        <v>30</v>
      </c>
      <c r="P50" s="25">
        <f t="shared" si="17"/>
        <v>0</v>
      </c>
      <c r="Q50" s="25">
        <f t="shared" si="17"/>
        <v>0</v>
      </c>
      <c r="R50" s="25">
        <f t="shared" si="17"/>
        <v>68</v>
      </c>
      <c r="S50" s="25">
        <f t="shared" si="17"/>
        <v>372</v>
      </c>
      <c r="T50" s="25">
        <f t="shared" si="17"/>
        <v>432</v>
      </c>
      <c r="U50" s="25">
        <f t="shared" si="17"/>
        <v>396</v>
      </c>
      <c r="V50" s="25">
        <f t="shared" si="17"/>
        <v>156</v>
      </c>
      <c r="W50" s="25">
        <f t="shared" si="17"/>
        <v>0</v>
      </c>
    </row>
    <row r="51" spans="1:23" ht="34.5" customHeight="1" x14ac:dyDescent="0.15">
      <c r="A51" s="117" t="s">
        <v>54</v>
      </c>
      <c r="B51" s="38" t="s">
        <v>321</v>
      </c>
      <c r="C51" s="83">
        <v>4.5</v>
      </c>
      <c r="D51" s="83"/>
      <c r="E51" s="83"/>
      <c r="F51" s="83">
        <v>4.5999999999999996</v>
      </c>
      <c r="G51" s="39">
        <f>H51+I51</f>
        <v>670</v>
      </c>
      <c r="H51" s="39">
        <v>22</v>
      </c>
      <c r="I51" s="40">
        <f>J51+K51+L51+M51+N51+O51</f>
        <v>648</v>
      </c>
      <c r="J51" s="40">
        <v>274</v>
      </c>
      <c r="K51" s="40">
        <v>298</v>
      </c>
      <c r="L51" s="40">
        <v>60</v>
      </c>
      <c r="M51" s="39"/>
      <c r="N51" s="39">
        <v>4</v>
      </c>
      <c r="O51" s="39">
        <v>12</v>
      </c>
      <c r="P51" s="100"/>
      <c r="Q51" s="100"/>
      <c r="R51" s="56">
        <v>68</v>
      </c>
      <c r="S51" s="119">
        <v>228</v>
      </c>
      <c r="T51" s="102">
        <v>192</v>
      </c>
      <c r="U51" s="107">
        <v>144</v>
      </c>
      <c r="V51" s="73"/>
      <c r="W51" s="73"/>
    </row>
    <row r="52" spans="1:23" ht="31.5" x14ac:dyDescent="0.15">
      <c r="A52" s="26" t="s">
        <v>56</v>
      </c>
      <c r="B52" s="27" t="s">
        <v>320</v>
      </c>
      <c r="C52" s="33"/>
      <c r="D52" s="33">
        <v>6</v>
      </c>
      <c r="E52" s="33"/>
      <c r="F52" s="83"/>
      <c r="G52" s="39">
        <f t="shared" ref="G52:G57" si="18">H52+I52</f>
        <v>108</v>
      </c>
      <c r="H52" s="34"/>
      <c r="I52" s="40">
        <f t="shared" ref="I52:I57" si="19">J52+K52+L52+M52+N52+O52</f>
        <v>108</v>
      </c>
      <c r="J52" s="24">
        <v>56</v>
      </c>
      <c r="K52" s="24">
        <v>52</v>
      </c>
      <c r="L52" s="24"/>
      <c r="M52" s="34"/>
      <c r="N52" s="34"/>
      <c r="O52" s="34"/>
      <c r="P52" s="99"/>
      <c r="Q52" s="99"/>
      <c r="R52" s="54"/>
      <c r="S52" s="54"/>
      <c r="T52" s="107"/>
      <c r="U52" s="61">
        <v>108</v>
      </c>
      <c r="V52" s="71"/>
      <c r="W52" s="71"/>
    </row>
    <row r="53" spans="1:23" ht="31.5" x14ac:dyDescent="0.15">
      <c r="A53" s="116" t="s">
        <v>58</v>
      </c>
      <c r="B53" s="27" t="s">
        <v>322</v>
      </c>
      <c r="C53" s="33">
        <v>6</v>
      </c>
      <c r="D53" s="33"/>
      <c r="E53" s="33"/>
      <c r="F53" s="83"/>
      <c r="G53" s="39">
        <f t="shared" si="18"/>
        <v>182</v>
      </c>
      <c r="H53" s="34">
        <v>6</v>
      </c>
      <c r="I53" s="40">
        <f t="shared" si="19"/>
        <v>176</v>
      </c>
      <c r="J53" s="24">
        <v>84</v>
      </c>
      <c r="K53" s="24">
        <v>84</v>
      </c>
      <c r="L53" s="24"/>
      <c r="M53" s="34"/>
      <c r="N53" s="34">
        <v>2</v>
      </c>
      <c r="O53" s="34">
        <v>6</v>
      </c>
      <c r="P53" s="99"/>
      <c r="Q53" s="99"/>
      <c r="R53" s="54"/>
      <c r="S53" s="54"/>
      <c r="T53" s="61">
        <v>96</v>
      </c>
      <c r="U53" s="102">
        <v>72</v>
      </c>
      <c r="V53" s="71"/>
      <c r="W53" s="71"/>
    </row>
    <row r="54" spans="1:23" ht="15.75" x14ac:dyDescent="0.15">
      <c r="A54" s="26" t="s">
        <v>319</v>
      </c>
      <c r="B54" s="27" t="s">
        <v>323</v>
      </c>
      <c r="C54" s="33">
        <v>7</v>
      </c>
      <c r="D54" s="33"/>
      <c r="E54" s="33"/>
      <c r="F54" s="83"/>
      <c r="G54" s="39">
        <f t="shared" si="18"/>
        <v>130</v>
      </c>
      <c r="H54" s="108">
        <v>2</v>
      </c>
      <c r="I54" s="40">
        <f t="shared" si="19"/>
        <v>128</v>
      </c>
      <c r="J54" s="24">
        <v>60</v>
      </c>
      <c r="K54" s="24">
        <v>60</v>
      </c>
      <c r="L54" s="24"/>
      <c r="M54" s="108"/>
      <c r="N54" s="108">
        <v>2</v>
      </c>
      <c r="O54" s="108">
        <v>6</v>
      </c>
      <c r="P54" s="99"/>
      <c r="Q54" s="99"/>
      <c r="R54" s="110"/>
      <c r="S54" s="110"/>
      <c r="T54" s="107"/>
      <c r="U54" s="107"/>
      <c r="V54" s="102">
        <v>120</v>
      </c>
      <c r="W54" s="109"/>
    </row>
    <row r="55" spans="1:23" ht="15.75" x14ac:dyDescent="0.15">
      <c r="A55" s="26" t="s">
        <v>60</v>
      </c>
      <c r="B55" s="27" t="s">
        <v>61</v>
      </c>
      <c r="C55" s="33"/>
      <c r="D55" s="33">
        <v>6</v>
      </c>
      <c r="E55" s="33"/>
      <c r="F55" s="83"/>
      <c r="G55" s="39">
        <f t="shared" si="18"/>
        <v>216</v>
      </c>
      <c r="H55" s="34"/>
      <c r="I55" s="40">
        <f t="shared" si="19"/>
        <v>216</v>
      </c>
      <c r="J55" s="24"/>
      <c r="K55" s="24"/>
      <c r="L55" s="24"/>
      <c r="M55" s="34">
        <v>216</v>
      </c>
      <c r="N55" s="34"/>
      <c r="O55" s="34"/>
      <c r="P55" s="99"/>
      <c r="Q55" s="99"/>
      <c r="R55" s="54"/>
      <c r="S55" s="54">
        <v>144</v>
      </c>
      <c r="T55" s="61"/>
      <c r="U55" s="61">
        <v>72</v>
      </c>
      <c r="V55" s="71"/>
      <c r="W55" s="71"/>
    </row>
    <row r="56" spans="1:23" ht="15.75" x14ac:dyDescent="0.15">
      <c r="A56" s="41" t="s">
        <v>63</v>
      </c>
      <c r="B56" s="42" t="s">
        <v>64</v>
      </c>
      <c r="C56" s="84"/>
      <c r="D56" s="84">
        <v>7</v>
      </c>
      <c r="E56" s="84"/>
      <c r="F56" s="33"/>
      <c r="G56" s="39">
        <f t="shared" si="18"/>
        <v>180</v>
      </c>
      <c r="H56" s="43"/>
      <c r="I56" s="40">
        <f t="shared" si="19"/>
        <v>180</v>
      </c>
      <c r="J56" s="44"/>
      <c r="K56" s="44"/>
      <c r="L56" s="44"/>
      <c r="M56" s="43">
        <v>180</v>
      </c>
      <c r="N56" s="43"/>
      <c r="O56" s="43"/>
      <c r="P56" s="101"/>
      <c r="Q56" s="101"/>
      <c r="R56" s="57"/>
      <c r="S56" s="57"/>
      <c r="T56" s="64">
        <v>144</v>
      </c>
      <c r="U56" s="64"/>
      <c r="V56" s="74">
        <v>36</v>
      </c>
      <c r="W56" s="74"/>
    </row>
    <row r="57" spans="1:23" ht="15.75" x14ac:dyDescent="0.15">
      <c r="A57" s="41" t="s">
        <v>299</v>
      </c>
      <c r="B57" s="42" t="s">
        <v>297</v>
      </c>
      <c r="C57" s="43">
        <v>7</v>
      </c>
      <c r="D57" s="43"/>
      <c r="E57" s="82"/>
      <c r="F57" s="114"/>
      <c r="G57" s="39">
        <f t="shared" si="18"/>
        <v>14</v>
      </c>
      <c r="H57" s="43">
        <v>6</v>
      </c>
      <c r="I57" s="40">
        <f t="shared" si="19"/>
        <v>8</v>
      </c>
      <c r="J57" s="44"/>
      <c r="K57" s="44"/>
      <c r="L57" s="44"/>
      <c r="M57" s="43"/>
      <c r="N57" s="43">
        <v>2</v>
      </c>
      <c r="O57" s="84">
        <v>6</v>
      </c>
      <c r="P57" s="101"/>
      <c r="Q57" s="101"/>
      <c r="R57" s="57"/>
      <c r="S57" s="57"/>
      <c r="T57" s="64"/>
      <c r="U57" s="64"/>
      <c r="V57" s="102"/>
      <c r="W57" s="74"/>
    </row>
    <row r="58" spans="1:23" s="30" customFormat="1" ht="31.5" x14ac:dyDescent="0.15">
      <c r="A58" s="25" t="s">
        <v>65</v>
      </c>
      <c r="B58" s="86" t="s">
        <v>324</v>
      </c>
      <c r="C58" s="25"/>
      <c r="D58" s="25"/>
      <c r="E58" s="25"/>
      <c r="F58" s="25"/>
      <c r="G58" s="25">
        <f>SUM(G59:G64)</f>
        <v>316</v>
      </c>
      <c r="H58" s="25">
        <f t="shared" ref="H58:W58" si="20">SUM(H59:H64)</f>
        <v>8</v>
      </c>
      <c r="I58" s="25">
        <f t="shared" si="20"/>
        <v>308</v>
      </c>
      <c r="J58" s="25">
        <f t="shared" si="20"/>
        <v>100</v>
      </c>
      <c r="K58" s="25">
        <f t="shared" si="20"/>
        <v>56</v>
      </c>
      <c r="L58" s="25">
        <f t="shared" si="20"/>
        <v>0</v>
      </c>
      <c r="M58" s="25">
        <f t="shared" si="20"/>
        <v>144</v>
      </c>
      <c r="N58" s="25">
        <f t="shared" si="20"/>
        <v>2</v>
      </c>
      <c r="O58" s="25">
        <f t="shared" si="20"/>
        <v>6</v>
      </c>
      <c r="P58" s="25">
        <f t="shared" si="20"/>
        <v>0</v>
      </c>
      <c r="Q58" s="25">
        <f t="shared" si="20"/>
        <v>0</v>
      </c>
      <c r="R58" s="25">
        <f t="shared" si="20"/>
        <v>0</v>
      </c>
      <c r="S58" s="25">
        <f t="shared" si="20"/>
        <v>0</v>
      </c>
      <c r="T58" s="25">
        <f t="shared" si="20"/>
        <v>0</v>
      </c>
      <c r="U58" s="25">
        <f t="shared" si="20"/>
        <v>144</v>
      </c>
      <c r="V58" s="25">
        <f t="shared" si="20"/>
        <v>156</v>
      </c>
      <c r="W58" s="25">
        <f t="shared" si="20"/>
        <v>0</v>
      </c>
    </row>
    <row r="59" spans="1:23" ht="31.5" x14ac:dyDescent="0.15">
      <c r="A59" s="45" t="s">
        <v>67</v>
      </c>
      <c r="B59" s="46" t="s">
        <v>338</v>
      </c>
      <c r="C59" s="83"/>
      <c r="D59" s="83">
        <v>6</v>
      </c>
      <c r="E59" s="83"/>
      <c r="F59" s="83"/>
      <c r="G59" s="39">
        <f>H59+I59</f>
        <v>56</v>
      </c>
      <c r="H59" s="39">
        <v>2</v>
      </c>
      <c r="I59" s="40">
        <f>J59+K59+L59+M59+N59+O59</f>
        <v>54</v>
      </c>
      <c r="J59" s="40">
        <v>36</v>
      </c>
      <c r="K59" s="40">
        <v>18</v>
      </c>
      <c r="L59" s="40"/>
      <c r="M59" s="39"/>
      <c r="N59" s="39"/>
      <c r="O59" s="39"/>
      <c r="P59" s="100"/>
      <c r="Q59" s="100"/>
      <c r="R59" s="56"/>
      <c r="S59" s="56"/>
      <c r="T59" s="63"/>
      <c r="U59" s="107">
        <v>54</v>
      </c>
      <c r="V59" s="73"/>
      <c r="W59" s="73"/>
    </row>
    <row r="60" spans="1:23" ht="31.5" x14ac:dyDescent="0.15">
      <c r="A60" s="26" t="s">
        <v>69</v>
      </c>
      <c r="B60" s="27" t="s">
        <v>339</v>
      </c>
      <c r="C60" s="33"/>
      <c r="D60" s="33">
        <v>6</v>
      </c>
      <c r="E60" s="33"/>
      <c r="F60" s="83"/>
      <c r="G60" s="39">
        <f t="shared" ref="G60:G64" si="21">H60+I60</f>
        <v>56</v>
      </c>
      <c r="H60" s="34">
        <v>2</v>
      </c>
      <c r="I60" s="40">
        <f t="shared" ref="I60:I64" si="22">J60+K60+L60+M60+N60+O60</f>
        <v>54</v>
      </c>
      <c r="J60" s="24">
        <v>30</v>
      </c>
      <c r="K60" s="24">
        <v>24</v>
      </c>
      <c r="L60" s="24"/>
      <c r="M60" s="34"/>
      <c r="N60" s="34"/>
      <c r="O60" s="34"/>
      <c r="P60" s="99"/>
      <c r="Q60" s="99"/>
      <c r="R60" s="54"/>
      <c r="S60" s="54"/>
      <c r="T60" s="61"/>
      <c r="U60" s="61">
        <v>54</v>
      </c>
      <c r="V60" s="73"/>
      <c r="W60" s="71"/>
    </row>
    <row r="61" spans="1:23" ht="15.75" x14ac:dyDescent="0.15">
      <c r="A61" s="26" t="s">
        <v>71</v>
      </c>
      <c r="B61" s="27" t="s">
        <v>340</v>
      </c>
      <c r="C61" s="33"/>
      <c r="D61" s="33">
        <v>7</v>
      </c>
      <c r="E61" s="33"/>
      <c r="F61" s="83"/>
      <c r="G61" s="39">
        <f t="shared" si="21"/>
        <v>50</v>
      </c>
      <c r="H61" s="34">
        <v>2</v>
      </c>
      <c r="I61" s="40">
        <f t="shared" si="22"/>
        <v>48</v>
      </c>
      <c r="J61" s="24">
        <v>34</v>
      </c>
      <c r="K61" s="24">
        <v>14</v>
      </c>
      <c r="L61" s="24"/>
      <c r="M61" s="34"/>
      <c r="N61" s="34"/>
      <c r="O61" s="34"/>
      <c r="P61" s="99"/>
      <c r="Q61" s="99"/>
      <c r="R61" s="54"/>
      <c r="S61" s="54"/>
      <c r="T61" s="61"/>
      <c r="U61" s="61"/>
      <c r="V61" s="73">
        <v>48</v>
      </c>
      <c r="W61" s="71"/>
    </row>
    <row r="62" spans="1:23" ht="15.75" x14ac:dyDescent="0.15">
      <c r="A62" s="41" t="s">
        <v>298</v>
      </c>
      <c r="B62" s="42" t="s">
        <v>61</v>
      </c>
      <c r="C62" s="84"/>
      <c r="D62" s="84">
        <v>6</v>
      </c>
      <c r="E62" s="84"/>
      <c r="F62" s="105"/>
      <c r="G62" s="39">
        <f t="shared" si="21"/>
        <v>36</v>
      </c>
      <c r="H62" s="43"/>
      <c r="I62" s="40">
        <f t="shared" si="22"/>
        <v>36</v>
      </c>
      <c r="J62" s="44"/>
      <c r="K62" s="44"/>
      <c r="L62" s="44"/>
      <c r="M62" s="43">
        <v>36</v>
      </c>
      <c r="N62" s="43"/>
      <c r="O62" s="43"/>
      <c r="P62" s="101"/>
      <c r="Q62" s="101"/>
      <c r="R62" s="57"/>
      <c r="S62" s="57"/>
      <c r="T62" s="64"/>
      <c r="U62" s="64">
        <v>36</v>
      </c>
      <c r="V62" s="73"/>
      <c r="W62" s="74"/>
    </row>
    <row r="63" spans="1:23" ht="15.75" x14ac:dyDescent="0.15">
      <c r="A63" s="41" t="s">
        <v>73</v>
      </c>
      <c r="B63" s="42" t="s">
        <v>64</v>
      </c>
      <c r="C63" s="84"/>
      <c r="D63" s="84">
        <v>7</v>
      </c>
      <c r="E63" s="84"/>
      <c r="F63" s="33"/>
      <c r="G63" s="39">
        <f t="shared" si="21"/>
        <v>108</v>
      </c>
      <c r="H63" s="43"/>
      <c r="I63" s="40">
        <f t="shared" si="22"/>
        <v>108</v>
      </c>
      <c r="J63" s="44"/>
      <c r="K63" s="44"/>
      <c r="L63" s="44"/>
      <c r="M63" s="43">
        <v>108</v>
      </c>
      <c r="N63" s="43"/>
      <c r="O63" s="43"/>
      <c r="P63" s="101"/>
      <c r="Q63" s="101"/>
      <c r="R63" s="57"/>
      <c r="S63" s="57"/>
      <c r="T63" s="64"/>
      <c r="U63" s="64"/>
      <c r="V63" s="73">
        <v>108</v>
      </c>
      <c r="W63" s="74"/>
    </row>
    <row r="64" spans="1:23" ht="15.75" x14ac:dyDescent="0.15">
      <c r="A64" s="41" t="s">
        <v>300</v>
      </c>
      <c r="B64" s="42" t="s">
        <v>297</v>
      </c>
      <c r="C64" s="43">
        <v>7</v>
      </c>
      <c r="D64" s="43"/>
      <c r="E64" s="43"/>
      <c r="F64" s="106"/>
      <c r="G64" s="39">
        <f t="shared" si="21"/>
        <v>10</v>
      </c>
      <c r="H64" s="43">
        <v>2</v>
      </c>
      <c r="I64" s="40">
        <f t="shared" si="22"/>
        <v>8</v>
      </c>
      <c r="J64" s="44"/>
      <c r="K64" s="44"/>
      <c r="L64" s="44"/>
      <c r="M64" s="43"/>
      <c r="N64" s="43">
        <v>2</v>
      </c>
      <c r="O64" s="43">
        <v>6</v>
      </c>
      <c r="P64" s="101"/>
      <c r="Q64" s="101"/>
      <c r="R64" s="57"/>
      <c r="S64" s="57"/>
      <c r="T64" s="64"/>
      <c r="U64" s="64"/>
      <c r="V64" s="102"/>
      <c r="W64" s="74"/>
    </row>
    <row r="65" spans="1:23" s="30" customFormat="1" ht="65.25" customHeight="1" x14ac:dyDescent="0.15">
      <c r="A65" s="87" t="s">
        <v>77</v>
      </c>
      <c r="B65" s="86" t="s">
        <v>325</v>
      </c>
      <c r="C65" s="25"/>
      <c r="D65" s="25"/>
      <c r="E65" s="25"/>
      <c r="F65" s="25"/>
      <c r="G65" s="25">
        <f>SUM(G66:G70)</f>
        <v>308</v>
      </c>
      <c r="H65" s="25">
        <f t="shared" ref="H65:W65" si="23">SUM(H66:H70)</f>
        <v>18</v>
      </c>
      <c r="I65" s="25">
        <f t="shared" si="23"/>
        <v>290</v>
      </c>
      <c r="J65" s="25">
        <f t="shared" si="23"/>
        <v>76</v>
      </c>
      <c r="K65" s="25">
        <f t="shared" si="23"/>
        <v>62</v>
      </c>
      <c r="L65" s="25">
        <f t="shared" si="23"/>
        <v>0</v>
      </c>
      <c r="M65" s="25">
        <f t="shared" si="23"/>
        <v>144</v>
      </c>
      <c r="N65" s="25">
        <f t="shared" si="23"/>
        <v>2</v>
      </c>
      <c r="O65" s="25">
        <f t="shared" si="23"/>
        <v>6</v>
      </c>
      <c r="P65" s="25">
        <f t="shared" si="23"/>
        <v>0</v>
      </c>
      <c r="Q65" s="25">
        <f t="shared" si="23"/>
        <v>0</v>
      </c>
      <c r="R65" s="25">
        <f t="shared" si="23"/>
        <v>0</v>
      </c>
      <c r="S65" s="25">
        <f t="shared" si="23"/>
        <v>0</v>
      </c>
      <c r="T65" s="25">
        <f t="shared" si="23"/>
        <v>0</v>
      </c>
      <c r="U65" s="25">
        <f t="shared" si="23"/>
        <v>0</v>
      </c>
      <c r="V65" s="25">
        <f t="shared" si="23"/>
        <v>48</v>
      </c>
      <c r="W65" s="25">
        <f t="shared" si="23"/>
        <v>234</v>
      </c>
    </row>
    <row r="66" spans="1:23" ht="47.25" x14ac:dyDescent="0.15">
      <c r="A66" s="45" t="s">
        <v>79</v>
      </c>
      <c r="B66" s="46" t="s">
        <v>341</v>
      </c>
      <c r="C66" s="39"/>
      <c r="D66" s="39">
        <v>8</v>
      </c>
      <c r="E66" s="39"/>
      <c r="F66" s="39"/>
      <c r="G66" s="39">
        <f>H66+I66</f>
        <v>75</v>
      </c>
      <c r="H66" s="39">
        <v>6</v>
      </c>
      <c r="I66" s="40">
        <f>J66+K66+L66+M66+N66+O66</f>
        <v>69</v>
      </c>
      <c r="J66" s="40">
        <v>37</v>
      </c>
      <c r="K66" s="40">
        <v>32</v>
      </c>
      <c r="L66" s="40"/>
      <c r="M66" s="39"/>
      <c r="N66" s="39"/>
      <c r="O66" s="39"/>
      <c r="P66" s="100"/>
      <c r="Q66" s="100"/>
      <c r="R66" s="56"/>
      <c r="S66" s="56"/>
      <c r="T66" s="63"/>
      <c r="U66" s="63"/>
      <c r="V66" s="73">
        <v>24</v>
      </c>
      <c r="W66" s="73">
        <v>45</v>
      </c>
    </row>
    <row r="67" spans="1:23" ht="47.25" x14ac:dyDescent="0.15">
      <c r="A67" s="26" t="s">
        <v>81</v>
      </c>
      <c r="B67" s="27" t="s">
        <v>342</v>
      </c>
      <c r="C67" s="34"/>
      <c r="D67" s="34">
        <v>8</v>
      </c>
      <c r="E67" s="34"/>
      <c r="F67" s="39"/>
      <c r="G67" s="39">
        <f t="shared" ref="G67:G70" si="24">H67+I67</f>
        <v>75</v>
      </c>
      <c r="H67" s="34">
        <v>6</v>
      </c>
      <c r="I67" s="40">
        <f t="shared" ref="I67:I70" si="25">J67+K67+L67+M67+N67+O67</f>
        <v>69</v>
      </c>
      <c r="J67" s="24">
        <v>39</v>
      </c>
      <c r="K67" s="24">
        <v>30</v>
      </c>
      <c r="L67" s="24"/>
      <c r="M67" s="34"/>
      <c r="N67" s="34"/>
      <c r="O67" s="34"/>
      <c r="P67" s="99"/>
      <c r="Q67" s="99"/>
      <c r="R67" s="54"/>
      <c r="S67" s="54"/>
      <c r="T67" s="61"/>
      <c r="U67" s="61"/>
      <c r="V67" s="71">
        <v>24</v>
      </c>
      <c r="W67" s="73">
        <v>45</v>
      </c>
    </row>
    <row r="68" spans="1:23" ht="15.75" x14ac:dyDescent="0.15">
      <c r="A68" s="41" t="s">
        <v>351</v>
      </c>
      <c r="B68" s="42" t="s">
        <v>61</v>
      </c>
      <c r="C68" s="34"/>
      <c r="D68" s="34">
        <v>8</v>
      </c>
      <c r="E68" s="34"/>
      <c r="F68" s="39"/>
      <c r="G68" s="39">
        <f t="shared" si="24"/>
        <v>36</v>
      </c>
      <c r="H68" s="34"/>
      <c r="I68" s="40">
        <f t="shared" si="25"/>
        <v>36</v>
      </c>
      <c r="J68" s="24"/>
      <c r="K68" s="24"/>
      <c r="L68" s="24"/>
      <c r="M68" s="34">
        <v>36</v>
      </c>
      <c r="N68" s="34"/>
      <c r="O68" s="34"/>
      <c r="P68" s="99"/>
      <c r="Q68" s="99"/>
      <c r="R68" s="54"/>
      <c r="S68" s="54"/>
      <c r="T68" s="61"/>
      <c r="U68" s="61"/>
      <c r="V68" s="71"/>
      <c r="W68" s="73">
        <v>36</v>
      </c>
    </row>
    <row r="69" spans="1:23" ht="15.75" x14ac:dyDescent="0.15">
      <c r="A69" s="41" t="s">
        <v>83</v>
      </c>
      <c r="B69" s="42" t="s">
        <v>64</v>
      </c>
      <c r="C69" s="34"/>
      <c r="D69" s="34">
        <v>8</v>
      </c>
      <c r="E69" s="34"/>
      <c r="F69" s="39"/>
      <c r="G69" s="39">
        <f t="shared" si="24"/>
        <v>108</v>
      </c>
      <c r="H69" s="34"/>
      <c r="I69" s="40">
        <f t="shared" si="25"/>
        <v>108</v>
      </c>
      <c r="J69" s="24"/>
      <c r="K69" s="24"/>
      <c r="L69" s="24"/>
      <c r="M69" s="34">
        <v>108</v>
      </c>
      <c r="N69" s="34"/>
      <c r="O69" s="34"/>
      <c r="P69" s="99"/>
      <c r="Q69" s="99"/>
      <c r="R69" s="54"/>
      <c r="S69" s="54"/>
      <c r="T69" s="61"/>
      <c r="U69" s="61"/>
      <c r="V69" s="71"/>
      <c r="W69" s="73">
        <v>108</v>
      </c>
    </row>
    <row r="70" spans="1:23" ht="15.75" x14ac:dyDescent="0.15">
      <c r="A70" s="41" t="s">
        <v>301</v>
      </c>
      <c r="B70" s="42" t="s">
        <v>297</v>
      </c>
      <c r="C70" s="80">
        <v>8</v>
      </c>
      <c r="D70" s="80"/>
      <c r="E70" s="80"/>
      <c r="F70" s="39"/>
      <c r="G70" s="39">
        <f t="shared" si="24"/>
        <v>14</v>
      </c>
      <c r="H70" s="80">
        <v>6</v>
      </c>
      <c r="I70" s="40">
        <f t="shared" si="25"/>
        <v>8</v>
      </c>
      <c r="J70" s="24"/>
      <c r="K70" s="24"/>
      <c r="L70" s="24"/>
      <c r="M70" s="80"/>
      <c r="N70" s="80">
        <v>2</v>
      </c>
      <c r="O70" s="80">
        <v>6</v>
      </c>
      <c r="P70" s="99"/>
      <c r="Q70" s="99"/>
      <c r="R70" s="78"/>
      <c r="S70" s="78"/>
      <c r="T70" s="79"/>
      <c r="U70" s="79"/>
      <c r="V70" s="77"/>
      <c r="W70" s="102"/>
    </row>
    <row r="71" spans="1:23" s="30" customFormat="1" ht="31.5" x14ac:dyDescent="0.15">
      <c r="A71" s="87" t="s">
        <v>352</v>
      </c>
      <c r="B71" s="86" t="s">
        <v>326</v>
      </c>
      <c r="C71" s="25"/>
      <c r="D71" s="25"/>
      <c r="E71" s="25"/>
      <c r="F71" s="25"/>
      <c r="G71" s="25">
        <f>SUM(G72:G75)</f>
        <v>254</v>
      </c>
      <c r="H71" s="25">
        <f t="shared" ref="H71:W71" si="26">SUM(H72:H75)</f>
        <v>14</v>
      </c>
      <c r="I71" s="25">
        <f t="shared" si="26"/>
        <v>240</v>
      </c>
      <c r="J71" s="25">
        <f t="shared" si="26"/>
        <v>52</v>
      </c>
      <c r="K71" s="25">
        <f t="shared" si="26"/>
        <v>72</v>
      </c>
      <c r="L71" s="25">
        <f t="shared" si="26"/>
        <v>0</v>
      </c>
      <c r="M71" s="25">
        <f t="shared" si="26"/>
        <v>108</v>
      </c>
      <c r="N71" s="25">
        <f t="shared" si="26"/>
        <v>2</v>
      </c>
      <c r="O71" s="25">
        <f t="shared" si="26"/>
        <v>6</v>
      </c>
      <c r="P71" s="25">
        <f t="shared" si="26"/>
        <v>0</v>
      </c>
      <c r="Q71" s="25">
        <f t="shared" si="26"/>
        <v>0</v>
      </c>
      <c r="R71" s="25">
        <f t="shared" si="26"/>
        <v>0</v>
      </c>
      <c r="S71" s="25">
        <f t="shared" si="26"/>
        <v>0</v>
      </c>
      <c r="T71" s="25">
        <f t="shared" si="26"/>
        <v>48</v>
      </c>
      <c r="U71" s="25">
        <f t="shared" si="26"/>
        <v>184</v>
      </c>
      <c r="V71" s="25">
        <f t="shared" si="26"/>
        <v>0</v>
      </c>
      <c r="W71" s="25">
        <f t="shared" si="26"/>
        <v>0</v>
      </c>
    </row>
    <row r="72" spans="1:23" ht="31.5" x14ac:dyDescent="0.15">
      <c r="A72" s="115" t="s">
        <v>353</v>
      </c>
      <c r="B72" s="46" t="s">
        <v>327</v>
      </c>
      <c r="C72" s="34"/>
      <c r="D72" s="34">
        <v>6</v>
      </c>
      <c r="E72" s="34"/>
      <c r="F72" s="104"/>
      <c r="G72" s="34">
        <f>H72+I72</f>
        <v>134</v>
      </c>
      <c r="H72" s="34">
        <v>10</v>
      </c>
      <c r="I72" s="40">
        <f>J72+K72+L72+M72+N72+O72</f>
        <v>124</v>
      </c>
      <c r="J72" s="24">
        <v>52</v>
      </c>
      <c r="K72" s="24">
        <v>72</v>
      </c>
      <c r="L72" s="24"/>
      <c r="M72" s="34"/>
      <c r="N72" s="34"/>
      <c r="O72" s="34"/>
      <c r="P72" s="99"/>
      <c r="Q72" s="99"/>
      <c r="R72" s="54"/>
      <c r="S72" s="54"/>
      <c r="T72" s="61">
        <v>48</v>
      </c>
      <c r="U72" s="61">
        <v>76</v>
      </c>
      <c r="V72" s="71"/>
      <c r="W72" s="71"/>
    </row>
    <row r="73" spans="1:23" ht="15.75" x14ac:dyDescent="0.15">
      <c r="A73" s="111" t="s">
        <v>354</v>
      </c>
      <c r="B73" s="112" t="s">
        <v>61</v>
      </c>
      <c r="C73" s="108"/>
      <c r="D73" s="108">
        <v>6</v>
      </c>
      <c r="E73" s="108"/>
      <c r="F73" s="108"/>
      <c r="G73" s="113">
        <f t="shared" ref="G73:G75" si="27">H73+I73</f>
        <v>36</v>
      </c>
      <c r="H73" s="108"/>
      <c r="I73" s="40">
        <f t="shared" ref="I73:I75" si="28">J73+K73+L73+M73+N73+O73</f>
        <v>36</v>
      </c>
      <c r="J73" s="24"/>
      <c r="K73" s="24"/>
      <c r="L73" s="24"/>
      <c r="M73" s="108">
        <v>36</v>
      </c>
      <c r="N73" s="108"/>
      <c r="O73" s="108"/>
      <c r="P73" s="99"/>
      <c r="Q73" s="99"/>
      <c r="R73" s="110"/>
      <c r="S73" s="110"/>
      <c r="T73" s="107"/>
      <c r="U73" s="107">
        <v>36</v>
      </c>
      <c r="V73" s="109"/>
      <c r="W73" s="109"/>
    </row>
    <row r="74" spans="1:23" ht="15.75" x14ac:dyDescent="0.15">
      <c r="A74" s="41" t="s">
        <v>355</v>
      </c>
      <c r="B74" s="42" t="s">
        <v>64</v>
      </c>
      <c r="C74" s="34"/>
      <c r="D74" s="34">
        <v>6</v>
      </c>
      <c r="E74" s="34"/>
      <c r="F74" s="104"/>
      <c r="G74" s="113">
        <f t="shared" si="27"/>
        <v>72</v>
      </c>
      <c r="H74" s="34"/>
      <c r="I74" s="40">
        <f t="shared" si="28"/>
        <v>72</v>
      </c>
      <c r="J74" s="24"/>
      <c r="K74" s="24"/>
      <c r="L74" s="24"/>
      <c r="M74" s="34">
        <v>72</v>
      </c>
      <c r="N74" s="34"/>
      <c r="O74" s="34"/>
      <c r="P74" s="99"/>
      <c r="Q74" s="99"/>
      <c r="R74" s="54"/>
      <c r="S74" s="54"/>
      <c r="T74" s="61"/>
      <c r="U74" s="61">
        <v>72</v>
      </c>
      <c r="V74" s="71"/>
      <c r="W74" s="71"/>
    </row>
    <row r="75" spans="1:23" ht="15.75" x14ac:dyDescent="0.15">
      <c r="A75" s="41" t="s">
        <v>356</v>
      </c>
      <c r="B75" s="42" t="s">
        <v>297</v>
      </c>
      <c r="C75" s="80">
        <v>6</v>
      </c>
      <c r="D75" s="80"/>
      <c r="E75" s="80"/>
      <c r="F75" s="104"/>
      <c r="G75" s="113">
        <f t="shared" si="27"/>
        <v>12</v>
      </c>
      <c r="H75" s="80">
        <v>4</v>
      </c>
      <c r="I75" s="40">
        <f t="shared" si="28"/>
        <v>8</v>
      </c>
      <c r="J75" s="24"/>
      <c r="K75" s="24"/>
      <c r="L75" s="24"/>
      <c r="M75" s="80"/>
      <c r="N75" s="80">
        <v>2</v>
      </c>
      <c r="O75" s="80">
        <v>6</v>
      </c>
      <c r="P75" s="99"/>
      <c r="Q75" s="99"/>
      <c r="R75" s="78"/>
      <c r="S75" s="78"/>
      <c r="T75" s="79"/>
      <c r="U75" s="102"/>
      <c r="V75" s="77"/>
      <c r="W75" s="109"/>
    </row>
    <row r="76" spans="1:23" ht="15.75" x14ac:dyDescent="0.15">
      <c r="A76" s="25" t="s">
        <v>259</v>
      </c>
      <c r="B76" s="25" t="s">
        <v>115</v>
      </c>
      <c r="C76" s="25"/>
      <c r="D76" s="25">
        <v>8</v>
      </c>
      <c r="E76" s="25"/>
      <c r="F76" s="25"/>
      <c r="G76" s="25">
        <f>SUM(P76:W76)</f>
        <v>144</v>
      </c>
      <c r="H76" s="25"/>
      <c r="I76" s="25"/>
      <c r="J76" s="25"/>
      <c r="K76" s="25"/>
      <c r="L76" s="25"/>
      <c r="M76" s="25"/>
      <c r="N76" s="25"/>
      <c r="O76" s="25"/>
      <c r="P76" s="118"/>
      <c r="Q76" s="118"/>
      <c r="R76" s="55"/>
      <c r="S76" s="55"/>
      <c r="T76" s="62"/>
      <c r="U76" s="62"/>
      <c r="V76" s="72"/>
      <c r="W76" s="72">
        <v>144</v>
      </c>
    </row>
    <row r="77" spans="1:23" ht="31.5" x14ac:dyDescent="0.15">
      <c r="A77" s="25" t="s">
        <v>305</v>
      </c>
      <c r="B77" s="31" t="s">
        <v>260</v>
      </c>
      <c r="C77" s="25"/>
      <c r="D77" s="25"/>
      <c r="E77" s="25"/>
      <c r="F77" s="25"/>
      <c r="G77" s="25">
        <f>P77+Q77+R77+S77+T77+U77+V77+W77</f>
        <v>128</v>
      </c>
      <c r="H77" s="25"/>
      <c r="I77" s="25"/>
      <c r="J77" s="25"/>
      <c r="K77" s="25"/>
      <c r="L77" s="25"/>
      <c r="M77" s="25"/>
      <c r="N77" s="25"/>
      <c r="O77" s="25"/>
      <c r="P77" s="118"/>
      <c r="Q77" s="118">
        <v>32</v>
      </c>
      <c r="R77" s="55"/>
      <c r="S77" s="55">
        <v>24</v>
      </c>
      <c r="T77" s="62">
        <v>16</v>
      </c>
      <c r="U77" s="62">
        <v>16</v>
      </c>
      <c r="V77" s="72">
        <v>24</v>
      </c>
      <c r="W77" s="72">
        <v>16</v>
      </c>
    </row>
    <row r="78" spans="1:23" ht="15.75" x14ac:dyDescent="0.15">
      <c r="A78" s="25" t="s">
        <v>304</v>
      </c>
      <c r="B78" s="25" t="s">
        <v>261</v>
      </c>
      <c r="C78" s="25"/>
      <c r="D78" s="25"/>
      <c r="E78" s="25"/>
      <c r="F78" s="25"/>
      <c r="G78" s="25">
        <f>P78+Q78+R78+S78+T78+U78+V78+W78</f>
        <v>124</v>
      </c>
      <c r="H78" s="25"/>
      <c r="I78" s="25"/>
      <c r="J78" s="25"/>
      <c r="K78" s="25"/>
      <c r="L78" s="25"/>
      <c r="M78" s="25"/>
      <c r="N78" s="25"/>
      <c r="O78" s="25"/>
      <c r="P78" s="118"/>
      <c r="Q78" s="118">
        <v>40</v>
      </c>
      <c r="R78" s="55"/>
      <c r="S78" s="55">
        <v>8</v>
      </c>
      <c r="T78" s="62">
        <v>20</v>
      </c>
      <c r="U78" s="62">
        <v>24</v>
      </c>
      <c r="V78" s="72">
        <v>12</v>
      </c>
      <c r="W78" s="72">
        <v>20</v>
      </c>
    </row>
    <row r="79" spans="1:23" ht="31.5" x14ac:dyDescent="0.15">
      <c r="A79" s="25" t="s">
        <v>191</v>
      </c>
      <c r="B79" s="31" t="s">
        <v>262</v>
      </c>
      <c r="C79" s="25"/>
      <c r="D79" s="25"/>
      <c r="E79" s="25"/>
      <c r="F79" s="25"/>
      <c r="G79" s="25">
        <f>SUM(P79:W79)</f>
        <v>216</v>
      </c>
      <c r="H79" s="25"/>
      <c r="I79" s="25"/>
      <c r="J79" s="25"/>
      <c r="K79" s="25"/>
      <c r="L79" s="25"/>
      <c r="M79" s="25"/>
      <c r="N79" s="25"/>
      <c r="O79" s="25"/>
      <c r="P79" s="118"/>
      <c r="Q79" s="118"/>
      <c r="R79" s="55"/>
      <c r="S79" s="55"/>
      <c r="T79" s="62"/>
      <c r="U79" s="62"/>
      <c r="V79" s="72"/>
      <c r="W79" s="72">
        <v>216</v>
      </c>
    </row>
    <row r="80" spans="1:23" ht="15.75" x14ac:dyDescent="0.15">
      <c r="A80" s="240" t="s">
        <v>89</v>
      </c>
      <c r="B80" s="241"/>
      <c r="C80" s="25"/>
      <c r="D80" s="25"/>
      <c r="E80" s="25"/>
      <c r="F80" s="25"/>
      <c r="G80" s="25">
        <f>G8+G26+G32+G36+G49+G76+G79</f>
        <v>5940</v>
      </c>
      <c r="H80" s="25">
        <f t="shared" ref="H80:W80" si="29">H8+H26+H32+H36+H49+H76+H79</f>
        <v>124</v>
      </c>
      <c r="I80" s="25">
        <f t="shared" si="29"/>
        <v>5456</v>
      </c>
      <c r="J80" s="25">
        <f t="shared" si="29"/>
        <v>2483</v>
      </c>
      <c r="K80" s="25">
        <f t="shared" si="29"/>
        <v>1993</v>
      </c>
      <c r="L80" s="25">
        <f t="shared" si="29"/>
        <v>60</v>
      </c>
      <c r="M80" s="25">
        <f t="shared" si="29"/>
        <v>792</v>
      </c>
      <c r="N80" s="25">
        <f t="shared" si="29"/>
        <v>36</v>
      </c>
      <c r="O80" s="25">
        <f t="shared" si="29"/>
        <v>92</v>
      </c>
      <c r="P80" s="25">
        <f t="shared" si="29"/>
        <v>612</v>
      </c>
      <c r="Q80" s="25">
        <f t="shared" si="29"/>
        <v>792</v>
      </c>
      <c r="R80" s="25">
        <f t="shared" si="29"/>
        <v>612</v>
      </c>
      <c r="S80" s="25">
        <f t="shared" si="29"/>
        <v>828</v>
      </c>
      <c r="T80" s="25">
        <f t="shared" si="29"/>
        <v>576</v>
      </c>
      <c r="U80" s="25">
        <f t="shared" si="29"/>
        <v>864</v>
      </c>
      <c r="V80" s="25">
        <f t="shared" si="29"/>
        <v>576</v>
      </c>
      <c r="W80" s="25">
        <f t="shared" si="29"/>
        <v>828</v>
      </c>
    </row>
    <row r="81" spans="1:23" ht="31.5" x14ac:dyDescent="0.15">
      <c r="A81" s="23"/>
      <c r="B81" s="48" t="s">
        <v>263</v>
      </c>
      <c r="C81" s="47">
        <v>8</v>
      </c>
      <c r="D81" s="47"/>
      <c r="E81" s="47"/>
      <c r="F81" s="47"/>
      <c r="G81" s="47"/>
      <c r="H81" s="47"/>
      <c r="I81" s="25"/>
      <c r="J81" s="25"/>
      <c r="K81" s="25"/>
      <c r="L81" s="25"/>
      <c r="M81" s="25"/>
      <c r="N81" s="25"/>
      <c r="O81" s="25"/>
      <c r="P81" s="118"/>
      <c r="Q81" s="118"/>
      <c r="R81" s="55"/>
      <c r="S81" s="55"/>
      <c r="T81" s="62"/>
      <c r="U81" s="62"/>
      <c r="V81" s="72"/>
      <c r="W81" s="72"/>
    </row>
    <row r="82" spans="1:23" ht="15.75" x14ac:dyDescent="0.15">
      <c r="A82" s="23"/>
      <c r="B82" s="49" t="s">
        <v>303</v>
      </c>
      <c r="C82" s="47">
        <v>8</v>
      </c>
      <c r="D82" s="47"/>
      <c r="E82" s="47"/>
      <c r="F82" s="47"/>
      <c r="G82" s="47"/>
      <c r="H82" s="47"/>
      <c r="I82" s="25"/>
      <c r="J82" s="25"/>
      <c r="K82" s="25"/>
      <c r="L82" s="25"/>
      <c r="M82" s="25"/>
      <c r="N82" s="25"/>
      <c r="O82" s="25"/>
      <c r="P82" s="118"/>
      <c r="Q82" s="118"/>
      <c r="R82" s="55"/>
      <c r="S82" s="55"/>
      <c r="T82" s="62"/>
      <c r="U82" s="62"/>
      <c r="V82" s="72"/>
      <c r="W82" s="72"/>
    </row>
    <row r="83" spans="1:23" ht="15.75" x14ac:dyDescent="0.15">
      <c r="A83" s="23"/>
      <c r="B83" s="50" t="s">
        <v>264</v>
      </c>
      <c r="C83" s="34"/>
      <c r="D83" s="34"/>
      <c r="E83" s="34"/>
      <c r="F83" s="104"/>
      <c r="G83" s="34"/>
      <c r="H83" s="34"/>
      <c r="I83" s="24"/>
      <c r="J83" s="24"/>
      <c r="K83" s="24"/>
      <c r="L83" s="24"/>
      <c r="M83" s="24"/>
      <c r="N83" s="24"/>
      <c r="O83" s="24"/>
      <c r="P83" s="99"/>
      <c r="Q83" s="99"/>
      <c r="R83" s="54"/>
      <c r="S83" s="54"/>
      <c r="T83" s="61"/>
      <c r="U83" s="61"/>
      <c r="V83" s="71"/>
      <c r="W83" s="71"/>
    </row>
    <row r="84" spans="1:23" ht="15.75" customHeight="1" x14ac:dyDescent="0.15">
      <c r="A84" s="242" t="s">
        <v>117</v>
      </c>
      <c r="B84" s="243"/>
      <c r="C84" s="243"/>
      <c r="D84" s="243"/>
      <c r="E84" s="243"/>
      <c r="F84" s="243"/>
      <c r="G84" s="243"/>
      <c r="H84" s="243"/>
      <c r="I84" s="246" t="s">
        <v>89</v>
      </c>
      <c r="J84" s="247" t="s">
        <v>265</v>
      </c>
      <c r="K84" s="247"/>
      <c r="L84" s="34"/>
      <c r="M84" s="34"/>
      <c r="N84" s="34"/>
      <c r="O84" s="34"/>
      <c r="P84" s="99">
        <v>612</v>
      </c>
      <c r="Q84" s="99">
        <v>792</v>
      </c>
      <c r="R84" s="54">
        <v>612</v>
      </c>
      <c r="S84" s="54">
        <v>684</v>
      </c>
      <c r="T84" s="61">
        <v>432</v>
      </c>
      <c r="U84" s="61">
        <v>648</v>
      </c>
      <c r="V84" s="71">
        <v>432</v>
      </c>
      <c r="W84" s="71">
        <v>324</v>
      </c>
    </row>
    <row r="85" spans="1:23" ht="16.5" customHeight="1" x14ac:dyDescent="0.15">
      <c r="A85" s="244"/>
      <c r="B85" s="245"/>
      <c r="C85" s="245"/>
      <c r="D85" s="245"/>
      <c r="E85" s="245"/>
      <c r="F85" s="245"/>
      <c r="G85" s="245"/>
      <c r="H85" s="245"/>
      <c r="I85" s="246"/>
      <c r="J85" s="247" t="s">
        <v>266</v>
      </c>
      <c r="K85" s="247"/>
      <c r="L85" s="34"/>
      <c r="M85" s="34"/>
      <c r="N85" s="34"/>
      <c r="O85" s="34"/>
      <c r="P85" s="99"/>
      <c r="Q85" s="99"/>
      <c r="R85" s="54"/>
      <c r="S85" s="54">
        <v>144</v>
      </c>
      <c r="T85" s="61"/>
      <c r="U85" s="61">
        <v>144</v>
      </c>
      <c r="V85" s="71"/>
      <c r="W85" s="71">
        <v>36</v>
      </c>
    </row>
    <row r="86" spans="1:23" ht="32.25" customHeight="1" x14ac:dyDescent="0.15">
      <c r="A86" s="248" t="s">
        <v>272</v>
      </c>
      <c r="B86" s="230"/>
      <c r="C86" s="230"/>
      <c r="D86" s="230"/>
      <c r="E86" s="230"/>
      <c r="F86" s="230"/>
      <c r="G86" s="230"/>
      <c r="H86" s="231"/>
      <c r="I86" s="246"/>
      <c r="J86" s="233" t="s">
        <v>267</v>
      </c>
      <c r="K86" s="234"/>
      <c r="L86" s="34"/>
      <c r="M86" s="34"/>
      <c r="N86" s="34"/>
      <c r="O86" s="34"/>
      <c r="P86" s="99"/>
      <c r="Q86" s="99"/>
      <c r="R86" s="54"/>
      <c r="S86" s="54"/>
      <c r="T86" s="61">
        <v>144</v>
      </c>
      <c r="U86" s="61">
        <v>72</v>
      </c>
      <c r="V86" s="71">
        <v>144</v>
      </c>
      <c r="W86" s="71">
        <v>108</v>
      </c>
    </row>
    <row r="87" spans="1:23" ht="31.5" customHeight="1" x14ac:dyDescent="0.15">
      <c r="A87" s="249" t="s">
        <v>273</v>
      </c>
      <c r="B87" s="230"/>
      <c r="C87" s="230"/>
      <c r="D87" s="230"/>
      <c r="E87" s="230"/>
      <c r="F87" s="230"/>
      <c r="G87" s="230"/>
      <c r="H87" s="231"/>
      <c r="I87" s="246"/>
      <c r="J87" s="233" t="s">
        <v>268</v>
      </c>
      <c r="K87" s="234"/>
      <c r="L87" s="34"/>
      <c r="M87" s="34"/>
      <c r="N87" s="34"/>
      <c r="O87" s="34"/>
      <c r="P87" s="99"/>
      <c r="Q87" s="99"/>
      <c r="R87" s="54"/>
      <c r="S87" s="54"/>
      <c r="T87" s="61"/>
      <c r="U87" s="61"/>
      <c r="V87" s="71"/>
      <c r="W87" s="71">
        <v>144</v>
      </c>
    </row>
    <row r="88" spans="1:23" ht="15.75" customHeight="1" x14ac:dyDescent="0.15">
      <c r="A88" s="229" t="s">
        <v>348</v>
      </c>
      <c r="B88" s="230"/>
      <c r="C88" s="230"/>
      <c r="D88" s="230"/>
      <c r="E88" s="230"/>
      <c r="F88" s="230"/>
      <c r="G88" s="230"/>
      <c r="H88" s="231"/>
      <c r="I88" s="246"/>
      <c r="J88" s="227" t="s">
        <v>245</v>
      </c>
      <c r="K88" s="227"/>
      <c r="L88" s="34"/>
      <c r="M88" s="34"/>
      <c r="N88" s="34"/>
      <c r="O88" s="34"/>
      <c r="P88" s="98"/>
      <c r="Q88" s="98">
        <v>12</v>
      </c>
      <c r="R88" s="91"/>
      <c r="S88" s="91">
        <v>6</v>
      </c>
      <c r="T88" s="92">
        <v>4</v>
      </c>
      <c r="U88" s="92">
        <v>4</v>
      </c>
      <c r="V88" s="93">
        <v>6</v>
      </c>
      <c r="W88" s="93">
        <v>4</v>
      </c>
    </row>
    <row r="89" spans="1:23" ht="15.75" x14ac:dyDescent="0.15">
      <c r="A89" s="232"/>
      <c r="B89" s="230"/>
      <c r="C89" s="230"/>
      <c r="D89" s="230"/>
      <c r="E89" s="230"/>
      <c r="F89" s="230"/>
      <c r="G89" s="230"/>
      <c r="H89" s="231"/>
      <c r="I89" s="246"/>
      <c r="J89" s="227" t="s">
        <v>88</v>
      </c>
      <c r="K89" s="227"/>
      <c r="L89" s="34"/>
      <c r="M89" s="34"/>
      <c r="N89" s="34"/>
      <c r="O89" s="34"/>
      <c r="P89" s="98"/>
      <c r="Q89" s="98">
        <v>20</v>
      </c>
      <c r="R89" s="91"/>
      <c r="S89" s="91">
        <v>18</v>
      </c>
      <c r="T89" s="92">
        <v>12</v>
      </c>
      <c r="U89" s="92">
        <v>12</v>
      </c>
      <c r="V89" s="93">
        <v>18</v>
      </c>
      <c r="W89" s="93">
        <v>12</v>
      </c>
    </row>
    <row r="90" spans="1:23" ht="35.25" customHeight="1" x14ac:dyDescent="0.15">
      <c r="A90" s="229" t="s">
        <v>350</v>
      </c>
      <c r="B90" s="230"/>
      <c r="C90" s="230"/>
      <c r="D90" s="230"/>
      <c r="E90" s="230"/>
      <c r="F90" s="230"/>
      <c r="G90" s="230"/>
      <c r="H90" s="231"/>
      <c r="I90" s="246"/>
      <c r="J90" s="233" t="s">
        <v>261</v>
      </c>
      <c r="K90" s="234"/>
      <c r="L90" s="34"/>
      <c r="M90" s="34"/>
      <c r="N90" s="34"/>
      <c r="O90" s="34"/>
      <c r="P90" s="98"/>
      <c r="Q90" s="98">
        <v>40</v>
      </c>
      <c r="R90" s="98"/>
      <c r="S90" s="98">
        <v>8</v>
      </c>
      <c r="T90" s="98">
        <v>20</v>
      </c>
      <c r="U90" s="98">
        <v>24</v>
      </c>
      <c r="V90" s="98">
        <v>12</v>
      </c>
      <c r="W90" s="98">
        <v>20</v>
      </c>
    </row>
    <row r="91" spans="1:23" ht="15.75" customHeight="1" x14ac:dyDescent="0.15">
      <c r="A91" s="229" t="s">
        <v>349</v>
      </c>
      <c r="B91" s="230"/>
      <c r="C91" s="230"/>
      <c r="D91" s="230"/>
      <c r="E91" s="230"/>
      <c r="F91" s="230"/>
      <c r="G91" s="230"/>
      <c r="H91" s="231"/>
      <c r="I91" s="246"/>
      <c r="J91" s="227" t="s">
        <v>269</v>
      </c>
      <c r="K91" s="227"/>
      <c r="L91" s="34"/>
      <c r="M91" s="34"/>
      <c r="N91" s="34"/>
      <c r="O91" s="34"/>
      <c r="P91" s="99">
        <f>P84+P85+P86+P87+P88+P89+P90</f>
        <v>612</v>
      </c>
      <c r="Q91" s="99">
        <f t="shared" ref="Q91:W91" si="30">Q84+Q85+Q86+Q87+Q88+Q89+Q90</f>
        <v>864</v>
      </c>
      <c r="R91" s="99">
        <f t="shared" si="30"/>
        <v>612</v>
      </c>
      <c r="S91" s="99">
        <f t="shared" si="30"/>
        <v>860</v>
      </c>
      <c r="T91" s="99">
        <f t="shared" si="30"/>
        <v>612</v>
      </c>
      <c r="U91" s="99">
        <f t="shared" si="30"/>
        <v>904</v>
      </c>
      <c r="V91" s="99">
        <f t="shared" si="30"/>
        <v>612</v>
      </c>
      <c r="W91" s="99">
        <f t="shared" si="30"/>
        <v>648</v>
      </c>
    </row>
    <row r="92" spans="1:23" ht="30.75" customHeight="1" x14ac:dyDescent="0.15">
      <c r="A92" s="232"/>
      <c r="B92" s="230"/>
      <c r="C92" s="230"/>
      <c r="D92" s="230"/>
      <c r="E92" s="230"/>
      <c r="F92" s="230"/>
      <c r="G92" s="230"/>
      <c r="H92" s="231"/>
      <c r="I92" s="246"/>
      <c r="J92" s="233" t="s">
        <v>270</v>
      </c>
      <c r="K92" s="234"/>
      <c r="L92" s="34"/>
      <c r="M92" s="34"/>
      <c r="N92" s="34"/>
      <c r="O92" s="34"/>
      <c r="P92" s="99"/>
      <c r="Q92" s="99">
        <v>4</v>
      </c>
      <c r="R92" s="54"/>
      <c r="S92" s="54">
        <v>3</v>
      </c>
      <c r="T92" s="61">
        <v>2</v>
      </c>
      <c r="U92" s="61">
        <v>2</v>
      </c>
      <c r="V92" s="71">
        <v>3</v>
      </c>
      <c r="W92" s="71">
        <v>3</v>
      </c>
    </row>
    <row r="93" spans="1:23" ht="15.75" customHeight="1" x14ac:dyDescent="0.15">
      <c r="A93" s="226" t="s">
        <v>274</v>
      </c>
      <c r="B93" s="226"/>
      <c r="C93" s="226"/>
      <c r="D93" s="226"/>
      <c r="E93" s="226"/>
      <c r="F93" s="226"/>
      <c r="G93" s="226"/>
      <c r="H93" s="226"/>
      <c r="I93" s="246"/>
      <c r="J93" s="227" t="s">
        <v>271</v>
      </c>
      <c r="K93" s="227"/>
      <c r="L93" s="228"/>
      <c r="M93" s="228"/>
      <c r="N93" s="228"/>
      <c r="O93" s="228"/>
      <c r="P93" s="221"/>
      <c r="Q93" s="221">
        <v>10</v>
      </c>
      <c r="R93" s="224">
        <v>4</v>
      </c>
      <c r="S93" s="224">
        <v>3</v>
      </c>
      <c r="T93" s="225">
        <v>1</v>
      </c>
      <c r="U93" s="225">
        <v>9</v>
      </c>
      <c r="V93" s="218">
        <v>5</v>
      </c>
      <c r="W93" s="218">
        <v>10</v>
      </c>
    </row>
    <row r="94" spans="1:23" ht="15.75" customHeight="1" x14ac:dyDescent="0.15">
      <c r="A94" s="226"/>
      <c r="B94" s="226"/>
      <c r="C94" s="226"/>
      <c r="D94" s="226"/>
      <c r="E94" s="226"/>
      <c r="F94" s="226"/>
      <c r="G94" s="226"/>
      <c r="H94" s="226"/>
      <c r="I94" s="246"/>
      <c r="J94" s="227"/>
      <c r="K94" s="227"/>
      <c r="L94" s="228"/>
      <c r="M94" s="228"/>
      <c r="N94" s="228"/>
      <c r="O94" s="228"/>
      <c r="P94" s="222"/>
      <c r="Q94" s="222"/>
      <c r="R94" s="224"/>
      <c r="S94" s="224"/>
      <c r="T94" s="225"/>
      <c r="U94" s="225"/>
      <c r="V94" s="218"/>
      <c r="W94" s="218"/>
    </row>
    <row r="95" spans="1:23" ht="15.75" x14ac:dyDescent="0.15">
      <c r="A95" s="219"/>
      <c r="B95" s="219"/>
      <c r="C95" s="219"/>
      <c r="D95" s="219"/>
      <c r="E95" s="219"/>
      <c r="F95" s="219"/>
      <c r="G95" s="219"/>
      <c r="H95" s="220"/>
      <c r="I95" s="246"/>
      <c r="J95" s="227"/>
      <c r="K95" s="227"/>
      <c r="L95" s="228"/>
      <c r="M95" s="228"/>
      <c r="N95" s="228"/>
      <c r="O95" s="228"/>
      <c r="P95" s="223"/>
      <c r="Q95" s="223"/>
      <c r="R95" s="224"/>
      <c r="S95" s="224"/>
      <c r="T95" s="225"/>
      <c r="U95" s="225"/>
      <c r="V95" s="218"/>
      <c r="W95" s="218"/>
    </row>
    <row r="96" spans="1:23" ht="15.75" x14ac:dyDescent="0.15">
      <c r="A96" s="95"/>
      <c r="B96" s="95"/>
      <c r="C96" s="95"/>
      <c r="D96" s="95"/>
      <c r="E96" s="95"/>
      <c r="F96" s="95"/>
      <c r="G96" s="95"/>
      <c r="H96" s="95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1:23" ht="15.75" x14ac:dyDescent="0.15">
      <c r="A97" s="95"/>
      <c r="B97" s="95"/>
      <c r="C97" s="95"/>
      <c r="D97" s="95"/>
      <c r="E97" s="95"/>
      <c r="F97" s="95"/>
      <c r="G97" s="95"/>
      <c r="H97" s="95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1:23" ht="15.75" x14ac:dyDescent="0.1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1:23" ht="15.75" x14ac:dyDescent="0.1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1:23" ht="15.75" x14ac:dyDescent="0.1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1:23" ht="15.75" x14ac:dyDescent="0.1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1:23" ht="15.75" x14ac:dyDescent="0.1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1:23" ht="15.75" x14ac:dyDescent="0.1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1:23" ht="15.75" x14ac:dyDescent="0.1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1:23" ht="15.75" x14ac:dyDescent="0.1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1:23" ht="15.75" x14ac:dyDescent="0.1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1:23" ht="15.75" x14ac:dyDescent="0.1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1:23" ht="15.75" x14ac:dyDescent="0.1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1:23" ht="15.75" x14ac:dyDescent="0.1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1:23" ht="15.75" x14ac:dyDescent="0.1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1:23" ht="15.75" x14ac:dyDescent="0.1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1:23" ht="15.75" x14ac:dyDescent="0.1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1:23" ht="15.75" x14ac:dyDescent="0.1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1:23" ht="15.75" x14ac:dyDescent="0.1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1:23" ht="15.75" x14ac:dyDescent="0.1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1:23" ht="15.75" x14ac:dyDescent="0.1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1:23" ht="15.75" x14ac:dyDescent="0.1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1:23" ht="15.75" x14ac:dyDescent="0.1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1:23" ht="15.75" x14ac:dyDescent="0.1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1:23" ht="15.75" x14ac:dyDescent="0.1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1:23" ht="15.75" x14ac:dyDescent="0.1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1:23" ht="15.75" x14ac:dyDescent="0.1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1:23" ht="15.75" x14ac:dyDescent="0.1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1:23" ht="15.75" x14ac:dyDescent="0.1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1:23" ht="15.75" x14ac:dyDescent="0.1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1:23" ht="15.75" x14ac:dyDescent="0.1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1:23" ht="15.75" x14ac:dyDescent="0.1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1:23" ht="15.75" x14ac:dyDescent="0.1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1:23" ht="15.75" x14ac:dyDescent="0.1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1:23" ht="15.75" x14ac:dyDescent="0.1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1:23" ht="15.75" x14ac:dyDescent="0.1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1:23" ht="15.75" x14ac:dyDescent="0.1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1:23" ht="15.75" x14ac:dyDescent="0.1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1:23" ht="15.75" x14ac:dyDescent="0.1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1:23" ht="15.75" x14ac:dyDescent="0.1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1:23" ht="15.75" x14ac:dyDescent="0.1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1:23" ht="15.75" x14ac:dyDescent="0.1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1:23" ht="15.75" x14ac:dyDescent="0.1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1:23" ht="15.75" x14ac:dyDescent="0.1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1:23" ht="15.75" x14ac:dyDescent="0.1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1:23" ht="15.75" x14ac:dyDescent="0.1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1:23" ht="15.75" x14ac:dyDescent="0.1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1:23" ht="15.75" x14ac:dyDescent="0.1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1:23" ht="15.75" x14ac:dyDescent="0.1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1:23" ht="15.75" x14ac:dyDescent="0.1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1:23" ht="15.75" x14ac:dyDescent="0.1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1:23" ht="15.75" x14ac:dyDescent="0.1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1:23" ht="15.75" x14ac:dyDescent="0.1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1:23" ht="15.75" x14ac:dyDescent="0.1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1:23" ht="15.75" x14ac:dyDescent="0.1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1:23" ht="15.75" x14ac:dyDescent="0.1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1:23" ht="15.75" x14ac:dyDescent="0.1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1:23" ht="15.75" x14ac:dyDescent="0.1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1:23" ht="15.75" x14ac:dyDescent="0.1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1:23" ht="15.75" x14ac:dyDescent="0.1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1:23" ht="15.75" x14ac:dyDescent="0.1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1:23" ht="15.75" x14ac:dyDescent="0.1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1:23" ht="15.75" x14ac:dyDescent="0.1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1:23" ht="15.75" x14ac:dyDescent="0.1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1:23" ht="15.75" x14ac:dyDescent="0.1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1:23" ht="15.75" x14ac:dyDescent="0.1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1:23" ht="15.75" x14ac:dyDescent="0.1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1:23" ht="15.75" x14ac:dyDescent="0.1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1:23" ht="15.75" x14ac:dyDescent="0.1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1:23" ht="15.75" x14ac:dyDescent="0.1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1:23" ht="15.75" x14ac:dyDescent="0.1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1:23" ht="15.75" x14ac:dyDescent="0.1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1:23" ht="15.75" x14ac:dyDescent="0.1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1:23" ht="15.75" x14ac:dyDescent="0.1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1:23" ht="15.75" x14ac:dyDescent="0.1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1:23" ht="15.75" x14ac:dyDescent="0.1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1:23" ht="15.75" x14ac:dyDescent="0.1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1:23" ht="15.75" x14ac:dyDescent="0.1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1:23" ht="15.75" x14ac:dyDescent="0.1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1:23" ht="15.75" x14ac:dyDescent="0.1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1:23" ht="15.75" x14ac:dyDescent="0.1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1:23" ht="15.75" x14ac:dyDescent="0.1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1:23" ht="15.75" x14ac:dyDescent="0.1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1:23" ht="15.75" x14ac:dyDescent="0.1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1:23" ht="15.75" x14ac:dyDescent="0.1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1:23" ht="15.75" x14ac:dyDescent="0.1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1:23" ht="15.75" x14ac:dyDescent="0.1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1:23" ht="15.75" x14ac:dyDescent="0.1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1:23" ht="15.75" x14ac:dyDescent="0.1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1:23" ht="15.75" x14ac:dyDescent="0.1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1:23" ht="15.75" x14ac:dyDescent="0.1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1:23" ht="15.75" x14ac:dyDescent="0.1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1:23" ht="15.75" x14ac:dyDescent="0.1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1:23" ht="15.75" x14ac:dyDescent="0.1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1:23" ht="15.75" x14ac:dyDescent="0.1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1:23" ht="15.75" x14ac:dyDescent="0.1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1:23" ht="15.75" x14ac:dyDescent="0.1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1:23" ht="15.75" x14ac:dyDescent="0.1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1:23" ht="15.75" x14ac:dyDescent="0.1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1:23" ht="15.75" x14ac:dyDescent="0.1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1:23" ht="15.75" x14ac:dyDescent="0.1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1:23" ht="15.75" x14ac:dyDescent="0.1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1:23" ht="15.75" x14ac:dyDescent="0.1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1:23" ht="15.75" x14ac:dyDescent="0.1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1:23" ht="15.75" x14ac:dyDescent="0.1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1:23" ht="15.75" x14ac:dyDescent="0.1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1:23" ht="15.75" x14ac:dyDescent="0.1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1:23" ht="15.75" x14ac:dyDescent="0.1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1:23" ht="15.75" x14ac:dyDescent="0.1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1:23" x14ac:dyDescent="0.1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</sheetData>
  <mergeCells count="65">
    <mergeCell ref="V5:V6"/>
    <mergeCell ref="S5:S6"/>
    <mergeCell ref="T5:T6"/>
    <mergeCell ref="U5:U6"/>
    <mergeCell ref="P1:W1"/>
    <mergeCell ref="P5:P6"/>
    <mergeCell ref="V2:W2"/>
    <mergeCell ref="W5:W6"/>
    <mergeCell ref="Q5:Q6"/>
    <mergeCell ref="R5:R6"/>
    <mergeCell ref="R2:S2"/>
    <mergeCell ref="T2:U2"/>
    <mergeCell ref="P2:Q2"/>
    <mergeCell ref="A80:B80"/>
    <mergeCell ref="M3:M6"/>
    <mergeCell ref="N3:N6"/>
    <mergeCell ref="O3:O6"/>
    <mergeCell ref="J4:L4"/>
    <mergeCell ref="E2:E6"/>
    <mergeCell ref="I3:L3"/>
    <mergeCell ref="I4:I6"/>
    <mergeCell ref="H2:H6"/>
    <mergeCell ref="G1:G6"/>
    <mergeCell ref="L5:L6"/>
    <mergeCell ref="K5:K6"/>
    <mergeCell ref="H1:O1"/>
    <mergeCell ref="I2:O2"/>
    <mergeCell ref="J5:J6"/>
    <mergeCell ref="B1:B6"/>
    <mergeCell ref="A1:A6"/>
    <mergeCell ref="C2:C6"/>
    <mergeCell ref="D2:D6"/>
    <mergeCell ref="F1:F6"/>
    <mergeCell ref="C1:E1"/>
    <mergeCell ref="A87:H87"/>
    <mergeCell ref="J84:K84"/>
    <mergeCell ref="J85:K85"/>
    <mergeCell ref="J86:K86"/>
    <mergeCell ref="J87:K87"/>
    <mergeCell ref="A86:H86"/>
    <mergeCell ref="J88:K88"/>
    <mergeCell ref="J89:K89"/>
    <mergeCell ref="A95:H95"/>
    <mergeCell ref="A90:H90"/>
    <mergeCell ref="A91:H92"/>
    <mergeCell ref="A93:H94"/>
    <mergeCell ref="J90:K90"/>
    <mergeCell ref="J91:K91"/>
    <mergeCell ref="J92:K92"/>
    <mergeCell ref="V93:V95"/>
    <mergeCell ref="W93:W95"/>
    <mergeCell ref="I84:I95"/>
    <mergeCell ref="A84:H85"/>
    <mergeCell ref="P93:P95"/>
    <mergeCell ref="Q93:Q95"/>
    <mergeCell ref="R93:R95"/>
    <mergeCell ref="S93:S95"/>
    <mergeCell ref="T93:T95"/>
    <mergeCell ref="U93:U95"/>
    <mergeCell ref="M93:M95"/>
    <mergeCell ref="J93:K95"/>
    <mergeCell ref="L93:L95"/>
    <mergeCell ref="N93:N95"/>
    <mergeCell ref="O93:O95"/>
    <mergeCell ref="A88:H89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26"/>
  <sheetViews>
    <sheetView showGridLines="0" view="pageBreakPreview" zoomScale="160" zoomScaleNormal="100" zoomScaleSheetLayoutView="160" workbookViewId="0">
      <selection activeCell="F28" sqref="F28"/>
    </sheetView>
  </sheetViews>
  <sheetFormatPr defaultColWidth="14.6640625" defaultRowHeight="14.25" customHeight="1" x14ac:dyDescent="0.15"/>
  <cols>
    <col min="1" max="1" width="3.33203125" style="2" customWidth="1"/>
    <col min="2" max="2" width="9.33203125" style="2" bestFit="1" customWidth="1"/>
    <col min="3" max="3" width="128.5" style="2" customWidth="1"/>
    <col min="4" max="16384" width="14.6640625" style="2"/>
  </cols>
  <sheetData>
    <row r="1" spans="1:3" ht="20.25" customHeight="1" x14ac:dyDescent="0.15">
      <c r="A1" s="3"/>
      <c r="B1" s="124" t="s">
        <v>0</v>
      </c>
      <c r="C1" s="124" t="s">
        <v>1</v>
      </c>
    </row>
    <row r="2" spans="1:3" ht="14.25" customHeight="1" x14ac:dyDescent="0.15">
      <c r="A2" s="3"/>
      <c r="B2" s="121"/>
      <c r="C2" s="122" t="s">
        <v>2</v>
      </c>
    </row>
    <row r="3" spans="1:3" ht="14.25" customHeight="1" x14ac:dyDescent="0.15">
      <c r="A3" s="3"/>
      <c r="B3" s="272">
        <v>414.51400000000001</v>
      </c>
      <c r="C3" s="123" t="s">
        <v>360</v>
      </c>
    </row>
    <row r="4" spans="1:3" ht="14.25" customHeight="1" x14ac:dyDescent="0.15">
      <c r="A4" s="3"/>
      <c r="B4" s="273"/>
      <c r="C4" s="123" t="s">
        <v>361</v>
      </c>
    </row>
    <row r="5" spans="1:3" ht="14.25" customHeight="1" x14ac:dyDescent="0.15">
      <c r="A5" s="3"/>
      <c r="B5" s="121">
        <v>205</v>
      </c>
      <c r="C5" s="123" t="s">
        <v>362</v>
      </c>
    </row>
    <row r="6" spans="1:3" ht="14.25" customHeight="1" x14ac:dyDescent="0.15">
      <c r="A6" s="3"/>
      <c r="B6" s="121">
        <v>509</v>
      </c>
      <c r="C6" s="123" t="s">
        <v>363</v>
      </c>
    </row>
    <row r="7" spans="1:3" ht="14.25" customHeight="1" x14ac:dyDescent="0.15">
      <c r="A7" s="3"/>
      <c r="B7" s="121">
        <v>212</v>
      </c>
      <c r="C7" s="123" t="s">
        <v>365</v>
      </c>
    </row>
    <row r="8" spans="1:3" ht="14.25" customHeight="1" x14ac:dyDescent="0.15">
      <c r="A8" s="3"/>
      <c r="B8" s="121">
        <v>209</v>
      </c>
      <c r="C8" s="123" t="s">
        <v>366</v>
      </c>
    </row>
    <row r="9" spans="1:3" ht="14.25" customHeight="1" x14ac:dyDescent="0.15">
      <c r="A9" s="3"/>
      <c r="B9" s="121">
        <v>511.51299999999998</v>
      </c>
      <c r="C9" s="123" t="s">
        <v>367</v>
      </c>
    </row>
    <row r="10" spans="1:3" ht="14.25" customHeight="1" x14ac:dyDescent="0.15">
      <c r="A10" s="3"/>
      <c r="B10" s="121">
        <v>506.50799999999998</v>
      </c>
      <c r="C10" s="123" t="s">
        <v>368</v>
      </c>
    </row>
    <row r="11" spans="1:3" ht="14.25" customHeight="1" x14ac:dyDescent="0.15">
      <c r="A11" s="3"/>
      <c r="B11" s="121">
        <v>512</v>
      </c>
      <c r="C11" s="123" t="s">
        <v>369</v>
      </c>
    </row>
    <row r="12" spans="1:3" ht="14.25" customHeight="1" x14ac:dyDescent="0.15">
      <c r="A12" s="3"/>
      <c r="B12" s="121">
        <v>306</v>
      </c>
      <c r="C12" s="123" t="s">
        <v>370</v>
      </c>
    </row>
    <row r="13" spans="1:3" ht="14.25" customHeight="1" x14ac:dyDescent="0.15">
      <c r="A13" s="3"/>
      <c r="B13" s="121">
        <v>311</v>
      </c>
      <c r="C13" s="123" t="s">
        <v>371</v>
      </c>
    </row>
    <row r="14" spans="1:3" ht="14.25" customHeight="1" x14ac:dyDescent="0.15">
      <c r="A14" s="3"/>
      <c r="B14" s="121" t="s">
        <v>373</v>
      </c>
      <c r="C14" s="123" t="s">
        <v>372</v>
      </c>
    </row>
    <row r="15" spans="1:3" ht="14.25" customHeight="1" x14ac:dyDescent="0.15">
      <c r="A15" s="3"/>
      <c r="B15" s="121">
        <v>411</v>
      </c>
      <c r="C15" s="123" t="s">
        <v>374</v>
      </c>
    </row>
    <row r="16" spans="1:3" ht="14.25" customHeight="1" x14ac:dyDescent="0.15">
      <c r="A16" s="3"/>
      <c r="B16" s="121">
        <v>210.214</v>
      </c>
      <c r="C16" s="123" t="s">
        <v>377</v>
      </c>
    </row>
    <row r="17" spans="1:3" ht="14.25" customHeight="1" x14ac:dyDescent="0.15">
      <c r="A17" s="3"/>
      <c r="B17" s="121"/>
      <c r="C17" s="122" t="s">
        <v>15</v>
      </c>
    </row>
    <row r="18" spans="1:3" ht="14.25" customHeight="1" x14ac:dyDescent="0.15">
      <c r="A18" s="3"/>
      <c r="B18" s="121">
        <v>206</v>
      </c>
      <c r="C18" s="123" t="s">
        <v>381</v>
      </c>
    </row>
    <row r="19" spans="1:3" ht="14.25" customHeight="1" x14ac:dyDescent="0.15">
      <c r="A19" s="3"/>
      <c r="B19" s="121" t="s">
        <v>375</v>
      </c>
      <c r="C19" s="123" t="s">
        <v>382</v>
      </c>
    </row>
    <row r="20" spans="1:3" ht="14.25" customHeight="1" x14ac:dyDescent="0.15">
      <c r="A20" s="3"/>
      <c r="B20" s="121" t="s">
        <v>376</v>
      </c>
      <c r="C20" s="123" t="s">
        <v>383</v>
      </c>
    </row>
    <row r="21" spans="1:3" ht="14.25" customHeight="1" x14ac:dyDescent="0.15">
      <c r="A21" s="3"/>
      <c r="B21" s="121"/>
      <c r="C21" s="122" t="s">
        <v>16</v>
      </c>
    </row>
    <row r="22" spans="1:3" ht="14.25" customHeight="1" x14ac:dyDescent="0.15">
      <c r="A22" s="3"/>
      <c r="B22" s="121"/>
      <c r="C22" s="123" t="s">
        <v>364</v>
      </c>
    </row>
    <row r="23" spans="1:3" ht="14.25" customHeight="1" x14ac:dyDescent="0.15">
      <c r="A23" s="3"/>
      <c r="B23" s="121"/>
      <c r="C23" s="123" t="s">
        <v>380</v>
      </c>
    </row>
    <row r="24" spans="1:3" ht="14.25" customHeight="1" x14ac:dyDescent="0.15">
      <c r="A24" s="3"/>
      <c r="B24" s="121"/>
      <c r="C24" s="122" t="s">
        <v>17</v>
      </c>
    </row>
    <row r="25" spans="1:3" ht="14.25" customHeight="1" x14ac:dyDescent="0.15">
      <c r="A25" s="3"/>
      <c r="B25" s="121"/>
      <c r="C25" s="123" t="s">
        <v>378</v>
      </c>
    </row>
    <row r="26" spans="1:3" ht="14.25" customHeight="1" x14ac:dyDescent="0.15">
      <c r="A26" s="3"/>
      <c r="B26" s="121"/>
      <c r="C26" s="123" t="s">
        <v>379</v>
      </c>
    </row>
  </sheetData>
  <mergeCells count="1">
    <mergeCell ref="B3:B4"/>
  </mergeCells>
  <pageMargins left="0.75" right="0.75" top="1" bottom="1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Титульная часть</vt:lpstr>
      <vt:lpstr>Сводные данные по бюджету вр.</vt:lpstr>
      <vt:lpstr>Start</vt:lpstr>
      <vt:lpstr>План учебного процесса</vt:lpstr>
      <vt:lpstr>План учебного процесса с ошибко</vt:lpstr>
      <vt:lpstr>Перечень учебных помещений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Николаевна</dc:creator>
  <cp:lastModifiedBy>1</cp:lastModifiedBy>
  <cp:lastPrinted>2023-10-03T10:24:22Z</cp:lastPrinted>
  <dcterms:created xsi:type="dcterms:W3CDTF">2011-05-05T04:03:53Z</dcterms:created>
  <dcterms:modified xsi:type="dcterms:W3CDTF">2023-10-03T10:30:23Z</dcterms:modified>
</cp:coreProperties>
</file>