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ЧЕБНЫЕ ПЛАНЫ\Учебные планы 2023-2024\Учебные планы - 3 курсы\"/>
    </mc:Choice>
  </mc:AlternateContent>
  <bookViews>
    <workbookView xWindow="480" yWindow="180" windowWidth="19320" windowHeight="11040" activeTab="1"/>
  </bookViews>
  <sheets>
    <sheet name="График" sheetId="4" r:id="rId1"/>
    <sheet name="Лист2" sheetId="2" r:id="rId2"/>
    <sheet name="Лист3" sheetId="3" r:id="rId3"/>
  </sheets>
  <definedNames>
    <definedName name="_xlnm.Print_Area" localSheetId="1">Лист2!$A$1:$X$103</definedName>
  </definedNames>
  <calcPr calcId="162913"/>
</workbook>
</file>

<file path=xl/calcChain.xml><?xml version="1.0" encoding="utf-8"?>
<calcChain xmlns="http://schemas.openxmlformats.org/spreadsheetml/2006/main">
  <c r="B104" i="4" l="1"/>
  <c r="E104" i="4"/>
  <c r="H104" i="4"/>
  <c r="K104" i="4"/>
  <c r="N104" i="4"/>
  <c r="Q104" i="4"/>
  <c r="T104" i="4"/>
  <c r="W104" i="4"/>
  <c r="AJ104" i="4"/>
  <c r="AM104" i="4"/>
  <c r="AO104" i="4"/>
  <c r="R63" i="2" l="1"/>
  <c r="K46" i="2"/>
  <c r="P46" i="2"/>
  <c r="Q46" i="2"/>
  <c r="S46" i="2"/>
  <c r="T46" i="2"/>
  <c r="V46" i="2"/>
  <c r="W46" i="2"/>
  <c r="K22" i="2"/>
  <c r="N22" i="2"/>
  <c r="M22" i="2"/>
  <c r="O23" i="2"/>
  <c r="J23" i="2" s="1"/>
  <c r="I23" i="2" s="1"/>
  <c r="O17" i="2"/>
  <c r="J17" i="2"/>
  <c r="I17" i="2" s="1"/>
  <c r="O10" i="2"/>
  <c r="J10" i="2" s="1"/>
  <c r="H23" i="2" l="1"/>
  <c r="H10" i="2"/>
  <c r="I10" i="2"/>
  <c r="H17" i="2"/>
  <c r="W96" i="2"/>
  <c r="V96" i="2"/>
  <c r="T96" i="2"/>
  <c r="S96" i="2"/>
  <c r="Q96" i="2"/>
  <c r="Q94" i="2"/>
  <c r="P94" i="2"/>
  <c r="X83" i="2"/>
  <c r="J83" i="2" s="1"/>
  <c r="K85" i="2"/>
  <c r="L85" i="2"/>
  <c r="M85" i="2"/>
  <c r="N85" i="2"/>
  <c r="P85" i="2"/>
  <c r="Q85" i="2"/>
  <c r="S85" i="2"/>
  <c r="T85" i="2"/>
  <c r="V85" i="2"/>
  <c r="W85" i="2"/>
  <c r="K30" i="2"/>
  <c r="L30" i="2"/>
  <c r="M30" i="2"/>
  <c r="N30" i="2"/>
  <c r="P30" i="2"/>
  <c r="Q30" i="2"/>
  <c r="S30" i="2"/>
  <c r="T30" i="2"/>
  <c r="V30" i="2"/>
  <c r="W30" i="2"/>
  <c r="K66" i="2"/>
  <c r="L66" i="2"/>
  <c r="M66" i="2"/>
  <c r="N66" i="2"/>
  <c r="P66" i="2"/>
  <c r="Q66" i="2"/>
  <c r="S66" i="2"/>
  <c r="T66" i="2"/>
  <c r="V66" i="2"/>
  <c r="W66" i="2"/>
  <c r="K73" i="2"/>
  <c r="L73" i="2"/>
  <c r="M73" i="2"/>
  <c r="N73" i="2"/>
  <c r="P73" i="2"/>
  <c r="Q73" i="2"/>
  <c r="S73" i="2"/>
  <c r="T73" i="2"/>
  <c r="V73" i="2"/>
  <c r="W73" i="2"/>
  <c r="K77" i="2"/>
  <c r="L77" i="2"/>
  <c r="M77" i="2"/>
  <c r="N77" i="2"/>
  <c r="P77" i="2"/>
  <c r="Q77" i="2"/>
  <c r="S77" i="2"/>
  <c r="T77" i="2"/>
  <c r="V77" i="2"/>
  <c r="W77" i="2"/>
  <c r="X82" i="2"/>
  <c r="U82" i="2"/>
  <c r="R82" i="2"/>
  <c r="O81" i="2"/>
  <c r="X81" i="2"/>
  <c r="R80" i="2"/>
  <c r="J80" i="2" s="1"/>
  <c r="X79" i="2"/>
  <c r="U79" i="2"/>
  <c r="R79" i="2"/>
  <c r="O79" i="2"/>
  <c r="X78" i="2"/>
  <c r="X77" i="2" s="1"/>
  <c r="U78" i="2"/>
  <c r="U77" i="2" s="1"/>
  <c r="R78" i="2"/>
  <c r="O78" i="2"/>
  <c r="O77" i="2" s="1"/>
  <c r="X76" i="2"/>
  <c r="U76" i="2"/>
  <c r="R76" i="2"/>
  <c r="O76" i="2"/>
  <c r="X75" i="2"/>
  <c r="U75" i="2"/>
  <c r="R75" i="2"/>
  <c r="O75" i="2"/>
  <c r="X74" i="2"/>
  <c r="U74" i="2"/>
  <c r="U73" i="2" s="1"/>
  <c r="R74" i="2"/>
  <c r="R73" i="2" s="1"/>
  <c r="O74" i="2"/>
  <c r="O73" i="2" s="1"/>
  <c r="K70" i="2"/>
  <c r="L70" i="2"/>
  <c r="M70" i="2"/>
  <c r="N70" i="2"/>
  <c r="P70" i="2"/>
  <c r="Q70" i="2"/>
  <c r="S70" i="2"/>
  <c r="T70" i="2"/>
  <c r="V70" i="2"/>
  <c r="W70" i="2"/>
  <c r="X71" i="2"/>
  <c r="X70" i="2" s="1"/>
  <c r="U71" i="2"/>
  <c r="U70" i="2" s="1"/>
  <c r="R71" i="2"/>
  <c r="R70" i="2" s="1"/>
  <c r="O71" i="2"/>
  <c r="O70" i="2" s="1"/>
  <c r="X68" i="2"/>
  <c r="U68" i="2"/>
  <c r="R68" i="2"/>
  <c r="O68" i="2"/>
  <c r="X67" i="2"/>
  <c r="X66" i="2" s="1"/>
  <c r="U67" i="2"/>
  <c r="U66" i="2" s="1"/>
  <c r="R67" i="2"/>
  <c r="R66" i="2" s="1"/>
  <c r="O67" i="2"/>
  <c r="O66" i="2" s="1"/>
  <c r="L46" i="2"/>
  <c r="M46" i="2"/>
  <c r="N46" i="2"/>
  <c r="X62" i="2"/>
  <c r="U62" i="2"/>
  <c r="R62" i="2"/>
  <c r="O62" i="2"/>
  <c r="O61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O48" i="2"/>
  <c r="O49" i="2"/>
  <c r="O50" i="2"/>
  <c r="O51" i="2"/>
  <c r="O52" i="2"/>
  <c r="O53" i="2"/>
  <c r="O54" i="2"/>
  <c r="O55" i="2"/>
  <c r="O56" i="2"/>
  <c r="O57" i="2"/>
  <c r="O58" i="2"/>
  <c r="J58" i="2" s="1"/>
  <c r="I58" i="2" s="1"/>
  <c r="H58" i="2" s="1"/>
  <c r="O59" i="2"/>
  <c r="O60" i="2"/>
  <c r="I44" i="2"/>
  <c r="I45" i="2"/>
  <c r="X47" i="2"/>
  <c r="X46" i="2" s="1"/>
  <c r="U47" i="2"/>
  <c r="R47" i="2"/>
  <c r="O47" i="2"/>
  <c r="O46" i="2" s="1"/>
  <c r="X43" i="2"/>
  <c r="U43" i="2"/>
  <c r="R43" i="2"/>
  <c r="O43" i="2"/>
  <c r="X42" i="2"/>
  <c r="U42" i="2"/>
  <c r="R42" i="2"/>
  <c r="O42" i="2"/>
  <c r="X32" i="2"/>
  <c r="X33" i="2"/>
  <c r="X34" i="2"/>
  <c r="X35" i="2"/>
  <c r="U32" i="2"/>
  <c r="U33" i="2"/>
  <c r="U34" i="2"/>
  <c r="U35" i="2"/>
  <c r="R32" i="2"/>
  <c r="R33" i="2"/>
  <c r="R34" i="2"/>
  <c r="R35" i="2"/>
  <c r="O32" i="2"/>
  <c r="O33" i="2"/>
  <c r="J33" i="2" s="1"/>
  <c r="I33" i="2" s="1"/>
  <c r="O34" i="2"/>
  <c r="O35" i="2"/>
  <c r="X31" i="2"/>
  <c r="U31" i="2"/>
  <c r="R31" i="2"/>
  <c r="O31" i="2"/>
  <c r="O30" i="2" s="1"/>
  <c r="J81" i="2" l="1"/>
  <c r="U46" i="2"/>
  <c r="U30" i="2"/>
  <c r="J52" i="2"/>
  <c r="R46" i="2"/>
  <c r="J35" i="2"/>
  <c r="I35" i="2" s="1"/>
  <c r="H35" i="2" s="1"/>
  <c r="R94" i="2"/>
  <c r="R30" i="2"/>
  <c r="X30" i="2"/>
  <c r="O85" i="2"/>
  <c r="O65" i="2"/>
  <c r="O64" i="2" s="1"/>
  <c r="J78" i="2"/>
  <c r="I78" i="2" s="1"/>
  <c r="I77" i="2" s="1"/>
  <c r="S65" i="2"/>
  <c r="S64" i="2" s="1"/>
  <c r="P65" i="2"/>
  <c r="P64" i="2" s="1"/>
  <c r="M65" i="2"/>
  <c r="M64" i="2" s="1"/>
  <c r="K65" i="2"/>
  <c r="K64" i="2" s="1"/>
  <c r="Q65" i="2"/>
  <c r="Q64" i="2" s="1"/>
  <c r="N65" i="2"/>
  <c r="N64" i="2" s="1"/>
  <c r="L65" i="2"/>
  <c r="L64" i="2" s="1"/>
  <c r="V65" i="2"/>
  <c r="V64" i="2" s="1"/>
  <c r="U65" i="2"/>
  <c r="U64" i="2" s="1"/>
  <c r="T65" i="2"/>
  <c r="T64" i="2" s="1"/>
  <c r="J56" i="2"/>
  <c r="W65" i="2"/>
  <c r="J42" i="2"/>
  <c r="I42" i="2" s="1"/>
  <c r="R77" i="2"/>
  <c r="R65" i="2" s="1"/>
  <c r="R64" i="2" s="1"/>
  <c r="J74" i="2"/>
  <c r="J76" i="2"/>
  <c r="J79" i="2"/>
  <c r="X73" i="2"/>
  <c r="X65" i="2" s="1"/>
  <c r="XFD82" i="2"/>
  <c r="J75" i="2"/>
  <c r="I75" i="2" s="1"/>
  <c r="J71" i="2"/>
  <c r="J68" i="2"/>
  <c r="I68" i="2" s="1"/>
  <c r="H68" i="2" s="1"/>
  <c r="J67" i="2"/>
  <c r="J47" i="2"/>
  <c r="J59" i="2"/>
  <c r="I59" i="2" s="1"/>
  <c r="H59" i="2" s="1"/>
  <c r="J57" i="2"/>
  <c r="I57" i="2" s="1"/>
  <c r="H57" i="2" s="1"/>
  <c r="J55" i="2"/>
  <c r="I55" i="2" s="1"/>
  <c r="H55" i="2" s="1"/>
  <c r="J53" i="2"/>
  <c r="I53" i="2" s="1"/>
  <c r="H53" i="2" s="1"/>
  <c r="J51" i="2"/>
  <c r="I51" i="2" s="1"/>
  <c r="H51" i="2" s="1"/>
  <c r="J49" i="2"/>
  <c r="J61" i="2"/>
  <c r="I61" i="2" s="1"/>
  <c r="H61" i="2" s="1"/>
  <c r="J34" i="2"/>
  <c r="H34" i="2" s="1"/>
  <c r="J54" i="2"/>
  <c r="I54" i="2" s="1"/>
  <c r="J48" i="2"/>
  <c r="I48" i="2" s="1"/>
  <c r="H48" i="2" s="1"/>
  <c r="J60" i="2"/>
  <c r="I60" i="2" s="1"/>
  <c r="H60" i="2" s="1"/>
  <c r="J62" i="2"/>
  <c r="I62" i="2" s="1"/>
  <c r="H62" i="2" s="1"/>
  <c r="J50" i="2"/>
  <c r="I56" i="2"/>
  <c r="H56" i="2" s="1"/>
  <c r="I52" i="2"/>
  <c r="H52" i="2" s="1"/>
  <c r="J43" i="2"/>
  <c r="H42" i="2"/>
  <c r="J31" i="2"/>
  <c r="J32" i="2"/>
  <c r="I32" i="2" s="1"/>
  <c r="H32" i="2" s="1"/>
  <c r="H33" i="2"/>
  <c r="K41" i="2"/>
  <c r="M41" i="2"/>
  <c r="N41" i="2"/>
  <c r="O41" i="2"/>
  <c r="P41" i="2"/>
  <c r="Q41" i="2"/>
  <c r="S41" i="2"/>
  <c r="T41" i="2"/>
  <c r="U41" i="2"/>
  <c r="V41" i="2"/>
  <c r="W41" i="2"/>
  <c r="X41" i="2"/>
  <c r="R44" i="2"/>
  <c r="H44" i="2"/>
  <c r="P22" i="2"/>
  <c r="Q22" i="2"/>
  <c r="S22" i="2"/>
  <c r="T22" i="2"/>
  <c r="V22" i="2"/>
  <c r="W22" i="2"/>
  <c r="K18" i="2"/>
  <c r="M18" i="2"/>
  <c r="N18" i="2"/>
  <c r="P18" i="2"/>
  <c r="Q18" i="2"/>
  <c r="S18" i="2"/>
  <c r="T18" i="2"/>
  <c r="V18" i="2"/>
  <c r="W18" i="2"/>
  <c r="K8" i="2"/>
  <c r="M8" i="2"/>
  <c r="N8" i="2"/>
  <c r="P8" i="2"/>
  <c r="Q8" i="2"/>
  <c r="S8" i="2"/>
  <c r="T8" i="2"/>
  <c r="V8" i="2"/>
  <c r="W8" i="2"/>
  <c r="X96" i="2"/>
  <c r="X72" i="2"/>
  <c r="X69" i="2"/>
  <c r="X24" i="2"/>
  <c r="X22" i="2" s="1"/>
  <c r="X21" i="2"/>
  <c r="X20" i="2"/>
  <c r="X19" i="2"/>
  <c r="X16" i="2"/>
  <c r="X14" i="2"/>
  <c r="X13" i="2"/>
  <c r="I50" i="2" l="1"/>
  <c r="J46" i="2"/>
  <c r="J30" i="2"/>
  <c r="X85" i="2"/>
  <c r="H78" i="2"/>
  <c r="H77" i="2" s="1"/>
  <c r="J77" i="2"/>
  <c r="L84" i="2"/>
  <c r="L86" i="2" s="1"/>
  <c r="I49" i="2"/>
  <c r="H49" i="2" s="1"/>
  <c r="X64" i="2"/>
  <c r="W64" i="2"/>
  <c r="I67" i="2"/>
  <c r="J66" i="2"/>
  <c r="I71" i="2"/>
  <c r="J70" i="2"/>
  <c r="I74" i="2"/>
  <c r="J73" i="2"/>
  <c r="H75" i="2"/>
  <c r="I47" i="2"/>
  <c r="I43" i="2"/>
  <c r="H43" i="2" s="1"/>
  <c r="H41" i="2" s="1"/>
  <c r="H54" i="2"/>
  <c r="J41" i="2"/>
  <c r="I31" i="2"/>
  <c r="M7" i="2"/>
  <c r="M84" i="2" s="1"/>
  <c r="Q7" i="2"/>
  <c r="Q84" i="2" s="1"/>
  <c r="R41" i="2"/>
  <c r="W7" i="2"/>
  <c r="W84" i="2" s="1"/>
  <c r="N7" i="2"/>
  <c r="N84" i="2" s="1"/>
  <c r="K7" i="2"/>
  <c r="K84" i="2" s="1"/>
  <c r="K86" i="2" s="1"/>
  <c r="X8" i="2"/>
  <c r="X18" i="2"/>
  <c r="T7" i="2"/>
  <c r="T84" i="2" s="1"/>
  <c r="S7" i="2"/>
  <c r="S84" i="2" s="1"/>
  <c r="V7" i="2"/>
  <c r="V84" i="2" s="1"/>
  <c r="P7" i="2"/>
  <c r="P84" i="2" s="1"/>
  <c r="O82" i="2"/>
  <c r="J82" i="2" s="1"/>
  <c r="O24" i="2"/>
  <c r="O11" i="2"/>
  <c r="O12" i="2"/>
  <c r="O13" i="2"/>
  <c r="O14" i="2"/>
  <c r="O15" i="2"/>
  <c r="O16" i="2"/>
  <c r="O9" i="2"/>
  <c r="H50" i="2" l="1"/>
  <c r="I46" i="2"/>
  <c r="J24" i="2"/>
  <c r="O22" i="2"/>
  <c r="P92" i="2"/>
  <c r="P86" i="2"/>
  <c r="W86" i="2"/>
  <c r="W92" i="2"/>
  <c r="Q86" i="2"/>
  <c r="Q92" i="2"/>
  <c r="T92" i="2"/>
  <c r="T86" i="2"/>
  <c r="S86" i="2"/>
  <c r="S92" i="2"/>
  <c r="H31" i="2"/>
  <c r="H30" i="2" s="1"/>
  <c r="I30" i="2"/>
  <c r="V92" i="2"/>
  <c r="V86" i="2"/>
  <c r="N92" i="2"/>
  <c r="N86" i="2"/>
  <c r="M86" i="2"/>
  <c r="M92" i="2"/>
  <c r="J65" i="2"/>
  <c r="J64" i="2" s="1"/>
  <c r="I73" i="2"/>
  <c r="H74" i="2"/>
  <c r="H73" i="2" s="1"/>
  <c r="H71" i="2"/>
  <c r="H70" i="2" s="1"/>
  <c r="I70" i="2"/>
  <c r="H67" i="2"/>
  <c r="H66" i="2" s="1"/>
  <c r="I66" i="2"/>
  <c r="H47" i="2"/>
  <c r="I41" i="2"/>
  <c r="X7" i="2"/>
  <c r="X84" i="2" s="1"/>
  <c r="O8" i="2"/>
  <c r="I24" i="2" l="1"/>
  <c r="J22" i="2"/>
  <c r="H46" i="2"/>
  <c r="X86" i="2"/>
  <c r="X92" i="2"/>
  <c r="H65" i="2"/>
  <c r="I65" i="2"/>
  <c r="I64" i="2" s="1"/>
  <c r="J15" i="2"/>
  <c r="U24" i="2"/>
  <c r="U22" i="2" s="1"/>
  <c r="U14" i="2"/>
  <c r="U16" i="2"/>
  <c r="U19" i="2"/>
  <c r="U20" i="2"/>
  <c r="U21" i="2"/>
  <c r="U13" i="2"/>
  <c r="R13" i="2"/>
  <c r="R69" i="2"/>
  <c r="H24" i="2" l="1"/>
  <c r="H22" i="2" s="1"/>
  <c r="I22" i="2"/>
  <c r="R85" i="2"/>
  <c r="U8" i="2"/>
  <c r="U18" i="2"/>
  <c r="I15" i="2"/>
  <c r="H15" i="2"/>
  <c r="J13" i="2"/>
  <c r="U7" i="2" l="1"/>
  <c r="U84" i="2" s="1"/>
  <c r="I13" i="2"/>
  <c r="H13" i="2"/>
  <c r="R12" i="2"/>
  <c r="U92" i="2" l="1"/>
  <c r="R24" i="2"/>
  <c r="R22" i="2" s="1"/>
  <c r="R20" i="2"/>
  <c r="R21" i="2"/>
  <c r="R19" i="2"/>
  <c r="O20" i="2"/>
  <c r="J20" i="2" s="1"/>
  <c r="O21" i="2"/>
  <c r="J21" i="2" s="1"/>
  <c r="O19" i="2"/>
  <c r="J12" i="2"/>
  <c r="R11" i="2"/>
  <c r="R14" i="2"/>
  <c r="J14" i="2" s="1"/>
  <c r="R16" i="2"/>
  <c r="R9" i="2"/>
  <c r="R18" i="2" l="1"/>
  <c r="R8" i="2"/>
  <c r="O18" i="2"/>
  <c r="O7" i="2" s="1"/>
  <c r="O84" i="2" s="1"/>
  <c r="H14" i="2"/>
  <c r="I14" i="2"/>
  <c r="I12" i="2"/>
  <c r="H12" i="2"/>
  <c r="J19" i="2"/>
  <c r="J18" i="2" s="1"/>
  <c r="I21" i="2"/>
  <c r="H21" i="2" s="1"/>
  <c r="J16" i="2"/>
  <c r="J11" i="2"/>
  <c r="J9" i="2"/>
  <c r="R96" i="2"/>
  <c r="U96" i="2"/>
  <c r="U72" i="2"/>
  <c r="J72" i="2" s="1"/>
  <c r="O86" i="2" l="1"/>
  <c r="O92" i="2"/>
  <c r="R7" i="2"/>
  <c r="R84" i="2" s="1"/>
  <c r="J8" i="2"/>
  <c r="J7" i="2" s="1"/>
  <c r="J84" i="2" s="1"/>
  <c r="H11" i="2"/>
  <c r="I11" i="2"/>
  <c r="H16" i="2"/>
  <c r="I16" i="2"/>
  <c r="R92" i="2" l="1"/>
  <c r="R86" i="2"/>
  <c r="I20" i="2"/>
  <c r="H20" i="2" s="1"/>
  <c r="I19" i="2"/>
  <c r="I9" i="2"/>
  <c r="I8" i="2" s="1"/>
  <c r="H9" i="2"/>
  <c r="H8" i="2" s="1"/>
  <c r="I18" i="2" l="1"/>
  <c r="I7" i="2" s="1"/>
  <c r="I84" i="2" s="1"/>
  <c r="H19" i="2"/>
  <c r="H18" i="2" s="1"/>
  <c r="H7" i="2" s="1"/>
  <c r="H84" i="2" s="1"/>
  <c r="H64" i="2" l="1"/>
  <c r="U69" i="2"/>
  <c r="U85" i="2" l="1"/>
  <c r="U86" i="2" s="1"/>
  <c r="J69" i="2"/>
  <c r="J85" i="2" s="1"/>
  <c r="J86" i="2" s="1"/>
</calcChain>
</file>

<file path=xl/sharedStrings.xml><?xml version="1.0" encoding="utf-8"?>
<sst xmlns="http://schemas.openxmlformats.org/spreadsheetml/2006/main" count="791" uniqueCount="333">
  <si>
    <t>Индексы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</si>
  <si>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</si>
  <si>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</si>
  <si>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  нагрузка</t>
  </si>
  <si>
    <t>Самостоятельная  работа</t>
  </si>
  <si>
    <t>Учебная нагрузка обучающегося</t>
  </si>
  <si>
    <t>1 курс</t>
  </si>
  <si>
    <t>Всего за 1 курс</t>
  </si>
  <si>
    <t xml:space="preserve">2 курс  </t>
  </si>
  <si>
    <t>Всего за 2 курс</t>
  </si>
  <si>
    <t>3 курс</t>
  </si>
  <si>
    <t>Всего за 3 курс</t>
  </si>
  <si>
    <t>Всего</t>
  </si>
  <si>
    <t>О.00</t>
  </si>
  <si>
    <t>Общеобразовательный цикл</t>
  </si>
  <si>
    <t>Иностранный язык</t>
  </si>
  <si>
    <t>История</t>
  </si>
  <si>
    <t>Обществознание</t>
  </si>
  <si>
    <t>Химия</t>
  </si>
  <si>
    <t>Физическая культура</t>
  </si>
  <si>
    <t>Математика</t>
  </si>
  <si>
    <t>Физика</t>
  </si>
  <si>
    <t>ОП.00</t>
  </si>
  <si>
    <t>ОП.01</t>
  </si>
  <si>
    <t>ОП.02</t>
  </si>
  <si>
    <t>ОП.03</t>
  </si>
  <si>
    <t>ОП.04</t>
  </si>
  <si>
    <t>ОП.05</t>
  </si>
  <si>
    <t>ОП.06</t>
  </si>
  <si>
    <t>Безопасность жизнедеятельности</t>
  </si>
  <si>
    <t>П.00</t>
  </si>
  <si>
    <t>Профессиональный цикл</t>
  </si>
  <si>
    <t>ПМ00</t>
  </si>
  <si>
    <t>Профессиональные модули</t>
  </si>
  <si>
    <t>ПМ01</t>
  </si>
  <si>
    <t>МДК 01.01</t>
  </si>
  <si>
    <t>ПП.01</t>
  </si>
  <si>
    <t>ПМ02</t>
  </si>
  <si>
    <t>МДК 02.01</t>
  </si>
  <si>
    <t>ПП.02</t>
  </si>
  <si>
    <t>Промежуточная аттестация</t>
  </si>
  <si>
    <t>Государственная итоговая аттестация</t>
  </si>
  <si>
    <t>Обязательная аудиторная нагрузка</t>
  </si>
  <si>
    <t>в том числе ЛПЗ</t>
  </si>
  <si>
    <t>Дисциплин и МДК</t>
  </si>
  <si>
    <t>Учебной практики</t>
  </si>
  <si>
    <t>Производственной практики</t>
  </si>
  <si>
    <t>Экзаменов</t>
  </si>
  <si>
    <t>Дифференцированных зачетов</t>
  </si>
  <si>
    <t>/-,ДЗ</t>
  </si>
  <si>
    <t>/ДЗ</t>
  </si>
  <si>
    <t>/З,ДЗ</t>
  </si>
  <si>
    <t>Всего часов ТО</t>
  </si>
  <si>
    <t>Всего часов УП, ПП</t>
  </si>
  <si>
    <t>Всего часов</t>
  </si>
  <si>
    <t>Экология</t>
  </si>
  <si>
    <t>Технология</t>
  </si>
  <si>
    <t>0/6/4</t>
  </si>
  <si>
    <t>Зачетов</t>
  </si>
  <si>
    <t>/-,Э</t>
  </si>
  <si>
    <t>4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</si>
  <si>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</si>
  <si>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</si>
  <si>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</si>
  <si>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</si>
  <si>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</si>
  <si>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</si>
  <si>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</si>
  <si>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</si>
  <si>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Всего за 4 курс</t>
  </si>
  <si>
    <t>/0/10/3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</si>
  <si>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</si>
  <si>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</si>
  <si>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</si>
  <si>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</si>
  <si>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</si>
  <si>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</si>
  <si>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</si>
  <si>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</si>
  <si>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</si>
  <si>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</si>
  <si>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</si>
  <si>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</si>
  <si>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</si>
  <si>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</si>
  <si>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ЕН.03</t>
  </si>
  <si>
    <t>Экологические основы природопользования</t>
  </si>
  <si>
    <t>/З,З,З,З,З,ДЗ</t>
  </si>
  <si>
    <t>/З</t>
  </si>
  <si>
    <t>/0/2/1</t>
  </si>
  <si>
    <t>Общепрофессиональные дисциплины</t>
  </si>
  <si>
    <t>Инженерная графика</t>
  </si>
  <si>
    <t>Компьютерная графика</t>
  </si>
  <si>
    <t>Материаловедение</t>
  </si>
  <si>
    <t>Метрология, стандартизация и сертификация</t>
  </si>
  <si>
    <t>Процессы формообразования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</si>
  <si>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</si>
  <si>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</si>
  <si>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</si>
  <si>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</si>
  <si>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</si>
  <si>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</si>
  <si>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</si>
  <si>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</si>
  <si>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</si>
  <si>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</si>
  <si>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</si>
  <si>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экономики, организации и  правового обеспечения профессиональной деятельности</t>
  </si>
  <si>
    <t>ОП.13</t>
  </si>
  <si>
    <t>Охрана труда</t>
  </si>
  <si>
    <t>ОП.14</t>
  </si>
  <si>
    <t>ОП.15</t>
  </si>
  <si>
    <t>Техническая механика</t>
  </si>
  <si>
    <t>ОП.16</t>
  </si>
  <si>
    <t>Курсовых работ (проектов)</t>
  </si>
  <si>
    <t>Менеджмент</t>
  </si>
  <si>
    <t>Электротехника и электроника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</si>
  <si>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</si>
  <si>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</si>
  <si>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МДК.01.02</t>
  </si>
  <si>
    <t>Системы автоматизированного проектирования и программирования в машиностроении</t>
  </si>
  <si>
    <t>Участие в организации производственной деятельности структурного подразделения</t>
  </si>
  <si>
    <t>Планирование и организация работы структурного подразделения</t>
  </si>
  <si>
    <t>Производственная практика (по профилю специальности)</t>
  </si>
  <si>
    <t>ПМ.03</t>
  </si>
  <si>
    <t>Участие во внедрении технологических процессов изготовление деталей машин и осуществление технического контроля</t>
  </si>
  <si>
    <t>МДК.03.01</t>
  </si>
  <si>
    <t xml:space="preserve">Реализация технологических процессов изготовления деталей </t>
  </si>
  <si>
    <t>МДК.03.02</t>
  </si>
  <si>
    <t>Контроль соответствия качества деталей требования технической документации</t>
  </si>
  <si>
    <t>ПП.03</t>
  </si>
  <si>
    <t>Выполнение работ по одной или нескольким профессиям рабочих, должностям служащих</t>
  </si>
  <si>
    <t>МДК.04.01</t>
  </si>
  <si>
    <t xml:space="preserve">УП.04 </t>
  </si>
  <si>
    <t>Учебная практика</t>
  </si>
  <si>
    <t xml:space="preserve">ПП.04 </t>
  </si>
  <si>
    <t>Производственная практика</t>
  </si>
  <si>
    <t>ПДП.00</t>
  </si>
  <si>
    <t>Производственная практика (преддипломная)</t>
  </si>
  <si>
    <t>ПА.00</t>
  </si>
  <si>
    <t>ГИА.00</t>
  </si>
  <si>
    <t>/ДЗ,Эк</t>
  </si>
  <si>
    <t>0/3/1</t>
  </si>
  <si>
    <t>/3/2</t>
  </si>
  <si>
    <t>Выполнение работ на токарных станках (профессия токарь)</t>
  </si>
  <si>
    <t>/-, ДЗ</t>
  </si>
  <si>
    <t>ПМ.04</t>
  </si>
  <si>
    <t>/-,-,-,-,-,ДЗ</t>
  </si>
  <si>
    <t>/-,-,ДЗ</t>
  </si>
  <si>
    <t xml:space="preserve"> Литература</t>
  </si>
  <si>
    <t>Базовые образовательные учебные дисциплины</t>
  </si>
  <si>
    <t>ОУД.01</t>
  </si>
  <si>
    <t xml:space="preserve">Русский язык </t>
  </si>
  <si>
    <t>ОУД.02</t>
  </si>
  <si>
    <t>Основы безопасности жизнедеятельности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</si>
  <si>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</si>
  <si>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</si>
  <si>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</si>
  <si>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</si>
  <si>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</si>
  <si>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</si>
  <si>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</si>
  <si>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</si>
  <si>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 xml:space="preserve">Информатика </t>
  </si>
  <si>
    <t>ОУД.11</t>
  </si>
  <si>
    <t>ОУД.12</t>
  </si>
  <si>
    <t>Профильные общеобразовательные учебные дисциплины</t>
  </si>
  <si>
    <t>Дополнительные образовательные учебные  дисциплины</t>
  </si>
  <si>
    <t>Астрономия</t>
  </si>
  <si>
    <t>ОУД.00</t>
  </si>
  <si>
    <t>ОУД.13</t>
  </si>
  <si>
    <t>ОУД.14</t>
  </si>
  <si>
    <t>/-,ДЗ2</t>
  </si>
  <si>
    <t>/-,ДЗ3</t>
  </si>
  <si>
    <t>/-,ДЗ4</t>
  </si>
  <si>
    <t>/-,ДЗ5</t>
  </si>
  <si>
    <t>/-,ДЗ7</t>
  </si>
  <si>
    <t>/-,ДЗ8</t>
  </si>
  <si>
    <t>/Э</t>
  </si>
  <si>
    <t>/0/7/1</t>
  </si>
  <si>
    <t>/0/1/2</t>
  </si>
  <si>
    <t>/0/2/0</t>
  </si>
  <si>
    <t xml:space="preserve">ОП.17 </t>
  </si>
  <si>
    <t>Основы предпринимательства</t>
  </si>
  <si>
    <t>/-ДЗ</t>
  </si>
  <si>
    <t>/-, Э</t>
  </si>
  <si>
    <t>/ДЗ6</t>
  </si>
  <si>
    <t>/ДЗ9</t>
  </si>
  <si>
    <t>/ДЗ10</t>
  </si>
  <si>
    <t>/ДЗ1</t>
  </si>
  <si>
    <t xml:space="preserve">3.  План учебного процесса ППССЗ  по специальности   15.02.08 Технология машиностроения </t>
  </si>
  <si>
    <t xml:space="preserve">2 </t>
  </si>
  <si>
    <t xml:space="preserve">4 </t>
  </si>
  <si>
    <t>Всего без 1 курса</t>
  </si>
  <si>
    <t>VI</t>
  </si>
  <si>
    <t>V</t>
  </si>
  <si>
    <t>IV</t>
  </si>
  <si>
    <t>III</t>
  </si>
  <si>
    <t xml:space="preserve">11 </t>
  </si>
  <si>
    <t xml:space="preserve">1 </t>
  </si>
  <si>
    <t>II</t>
  </si>
  <si>
    <t xml:space="preserve">22 </t>
  </si>
  <si>
    <t xml:space="preserve">17 </t>
  </si>
  <si>
    <t xml:space="preserve">39 </t>
  </si>
  <si>
    <t>I</t>
  </si>
  <si>
    <t>нед.</t>
  </si>
  <si>
    <t>час.</t>
  </si>
  <si>
    <t>2 сем</t>
  </si>
  <si>
    <t>1 сем</t>
  </si>
  <si>
    <t>Прове-_x000D_
дение</t>
  </si>
  <si>
    <t>Подго-_x000D_
товка</t>
  </si>
  <si>
    <t>Каникулы</t>
  </si>
  <si>
    <t>ГИА</t>
  </si>
  <si>
    <t>Практики</t>
  </si>
  <si>
    <t>Обучение по дисциплинам и междисциплинарным курсам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</si>
  <si>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</si>
  <si>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</si>
  <si>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</si>
  <si>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</si>
  <si>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Производственная практика (преддипломная)</t>
  </si>
  <si>
    <t>X</t>
  </si>
  <si>
    <t xml:space="preserve">   Каникулы</t>
  </si>
  <si>
    <t>=</t>
  </si>
  <si>
    <t xml:space="preserve">   Государственная (итоговая) аттестация</t>
  </si>
  <si>
    <t xml:space="preserve">   Производственная практика (по профилю специальности)</t>
  </si>
  <si>
    <t>8</t>
  </si>
  <si>
    <t xml:space="preserve">   Промежуточная аттестация</t>
  </si>
  <si>
    <t>::</t>
  </si>
  <si>
    <t xml:space="preserve">   Подготовка к государственной (итоговой) аттестации</t>
  </si>
  <si>
    <t>D</t>
  </si>
  <si>
    <t xml:space="preserve">   Учебная практика</t>
  </si>
  <si>
    <t>0</t>
  </si>
  <si>
    <t xml:space="preserve">   Обучение по дисциплинам и междисциплинарным курсам</t>
  </si>
  <si>
    <t>Обозначения:</t>
  </si>
  <si>
    <t>VIII</t>
  </si>
  <si>
    <t>VII</t>
  </si>
  <si>
    <t>: 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</si>
  <si>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</si>
  <si>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</si>
  <si>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</si>
  <si>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</si>
  <si>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</si>
  <si>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</si>
  <si>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</si>
  <si>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</si>
  <si>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</si>
  <si>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</si>
  <si>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</si>
  <si>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</si>
  <si>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</si>
  <si>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</si>
  <si>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</si>
  <si>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</si>
  <si>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</si>
  <si>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</si>
  <si>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</si>
  <si>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</si>
  <si>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</si>
  <si>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</si>
  <si>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</si>
  <si>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</si>
  <si>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</si>
  <si>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</si>
  <si>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</si>
  <si>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</si>
  <si>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</si>
  <si>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</si>
  <si>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</si>
  <si>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</si>
  <si>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</si>
  <si>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</si>
  <si>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</si>
  <si>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</si>
  <si>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</si>
  <si>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</si>
  <si>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</si>
  <si>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</si>
  <si>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</si>
  <si>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</si>
  <si>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</si>
  <si>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</si>
  <si>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7</t>
  </si>
  <si>
    <t>6</t>
  </si>
  <si>
    <t>5</t>
  </si>
  <si>
    <t>4</t>
  </si>
  <si>
    <t>3</t>
  </si>
  <si>
    <t>2</t>
  </si>
  <si>
    <t>1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</si>
  <si>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</si>
  <si>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</si>
  <si>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</si>
  <si>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</si>
  <si>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</si>
  <si>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</si>
  <si>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</si>
  <si>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</si>
  <si>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</si>
  <si>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</si>
  <si>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</si>
  <si>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</si>
  <si>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</si>
  <si>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</si>
  <si>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</si>
  <si>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</si>
  <si>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</si>
  <si>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</si>
  <si>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</si>
  <si>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</si>
  <si>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</si>
  <si>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</si>
  <si>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</si>
  <si>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</si>
  <si>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</si>
  <si>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</si>
  <si>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</si>
  <si>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</si>
  <si>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</si>
  <si>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</si>
  <si>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</si>
  <si>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</si>
  <si>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</si>
  <si>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</si>
  <si>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</si>
  <si>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</si>
  <si>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</si>
  <si>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</si>
  <si>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</si>
  <si>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</si>
  <si>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</si>
  <si>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</si>
  <si>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</si>
  <si>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</si>
  <si>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1 График учебного процесса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</si>
</sst>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sz val="10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color rgb="FFFF0000"/>
      <name val="Symbol"/>
      <family val="1"/>
      <charset val="2"/>
    </font>
    <font>
      <sz val="8"/>
      <color rgb="FFFF0000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16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8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3" borderId="0" xfId="0" applyFont="1" applyFill="1"/>
    <xf numFmtId="0" fontId="2" fillId="4" borderId="0" xfId="0" applyFont="1" applyFill="1"/>
    <xf numFmtId="0" fontId="2" fillId="0" borderId="0" xfId="0" applyFont="1" applyBorder="1"/>
    <xf numFmtId="0" fontId="2" fillId="0" borderId="0" xfId="0" applyFont="1" applyFill="1"/>
    <xf numFmtId="0" fontId="3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2" xfId="0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5" borderId="7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top" wrapText="1"/>
    </xf>
    <xf numFmtId="0" fontId="2" fillId="8" borderId="19" xfId="0" applyFont="1" applyFill="1" applyBorder="1" applyAlignment="1">
      <alignment vertical="top" wrapText="1"/>
    </xf>
    <xf numFmtId="1" fontId="2" fillId="8" borderId="7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top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top" wrapText="1"/>
    </xf>
    <xf numFmtId="0" fontId="1" fillId="8" borderId="19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1" fontId="2" fillId="8" borderId="7" xfId="0" applyNumberFormat="1" applyFont="1" applyFill="1" applyBorder="1" applyAlignment="1">
      <alignment vertical="top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1" fontId="2" fillId="8" borderId="19" xfId="0" applyNumberFormat="1" applyFont="1" applyFill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left" vertical="center" wrapText="1"/>
    </xf>
    <xf numFmtId="1" fontId="2" fillId="9" borderId="7" xfId="0" applyNumberFormat="1" applyFont="1" applyFill="1" applyBorder="1" applyAlignment="1">
      <alignment horizontal="center" vertical="center" wrapText="1"/>
    </xf>
    <xf numFmtId="1" fontId="2" fillId="9" borderId="8" xfId="0" applyNumberFormat="1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wrapText="1"/>
    </xf>
    <xf numFmtId="0" fontId="2" fillId="9" borderId="7" xfId="0" applyFont="1" applyFill="1" applyBorder="1" applyAlignment="1">
      <alignment vertical="center" wrapText="1"/>
    </xf>
    <xf numFmtId="0" fontId="8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3" borderId="19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1" fontId="2" fillId="2" borderId="7" xfId="0" applyNumberFormat="1" applyFont="1" applyFill="1" applyBorder="1" applyAlignment="1">
      <alignment vertical="top" wrapText="1"/>
    </xf>
    <xf numFmtId="1" fontId="2" fillId="2" borderId="19" xfId="0" applyNumberFormat="1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1" fontId="2" fillId="8" borderId="19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vertical="center" wrapText="1"/>
    </xf>
    <xf numFmtId="0" fontId="2" fillId="10" borderId="19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vertical="center" wrapText="1"/>
    </xf>
    <xf numFmtId="0" fontId="2" fillId="12" borderId="7" xfId="0" applyFont="1" applyFill="1" applyBorder="1" applyAlignment="1">
      <alignment vertical="top" wrapText="1"/>
    </xf>
    <xf numFmtId="14" fontId="1" fillId="3" borderId="12" xfId="0" applyNumberFormat="1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4" fontId="1" fillId="3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9" borderId="19" xfId="0" applyFont="1" applyFill="1" applyBorder="1" applyAlignment="1">
      <alignment wrapText="1"/>
    </xf>
    <xf numFmtId="0" fontId="1" fillId="8" borderId="19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8" borderId="7" xfId="0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wrapText="1"/>
    </xf>
    <xf numFmtId="0" fontId="1" fillId="11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0" xfId="1"/>
    <xf numFmtId="0" fontId="10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7" xfId="1" applyNumberFormat="1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14" fillId="0" borderId="17" xfId="1" applyNumberFormat="1" applyFont="1" applyBorder="1" applyAlignment="1" applyProtection="1">
      <alignment horizontal="center" vertical="center"/>
      <protection locked="0"/>
    </xf>
    <xf numFmtId="0" fontId="9" fillId="14" borderId="17" xfId="1" applyNumberFormat="1" applyFont="1" applyFill="1" applyBorder="1" applyAlignment="1" applyProtection="1">
      <alignment horizontal="center" vertical="center"/>
      <protection locked="0"/>
    </xf>
    <xf numFmtId="0" fontId="18" fillId="13" borderId="17" xfId="1" applyNumberFormat="1" applyFont="1" applyFill="1" applyBorder="1" applyAlignment="1" applyProtection="1">
      <alignment horizontal="center" vertical="center"/>
      <protection locked="0"/>
    </xf>
    <xf numFmtId="0" fontId="9" fillId="14" borderId="17" xfId="1" applyNumberFormat="1" applyFont="1" applyFill="1" applyBorder="1" applyAlignment="1" applyProtection="1">
      <alignment horizontal="left" vertical="center"/>
      <protection locked="0"/>
    </xf>
    <xf numFmtId="0" fontId="9" fillId="0" borderId="17" xfId="1" applyNumberFormat="1" applyFont="1" applyBorder="1" applyAlignment="1" applyProtection="1">
      <alignment horizontal="left" vertical="center" textRotation="90"/>
      <protection locked="0"/>
    </xf>
    <xf numFmtId="0" fontId="9" fillId="0" borderId="17" xfId="1" applyNumberFormat="1" applyFont="1" applyBorder="1" applyAlignment="1" applyProtection="1">
      <alignment horizontal="center" vertical="center" textRotation="90"/>
      <protection locked="0"/>
    </xf>
    <xf numFmtId="0" fontId="20" fillId="13" borderId="17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/>
    <xf numFmtId="0" fontId="13" fillId="0" borderId="0" xfId="1" applyFont="1" applyAlignment="1" applyProtection="1">
      <alignment horizontal="left" vertical="center"/>
      <protection locked="0"/>
    </xf>
    <xf numFmtId="0" fontId="9" fillId="0" borderId="17" xfId="1" applyNumberFormat="1" applyFont="1" applyBorder="1" applyAlignment="1" applyProtection="1">
      <alignment horizontal="center" vertical="center"/>
      <protection locked="0"/>
    </xf>
    <xf numFmtId="0" fontId="9" fillId="0" borderId="42" xfId="1" applyNumberFormat="1" applyFont="1" applyBorder="1" applyAlignment="1" applyProtection="1">
      <alignment horizontal="center" vertical="center" textRotation="90"/>
      <protection locked="0"/>
    </xf>
    <xf numFmtId="0" fontId="9" fillId="0" borderId="41" xfId="1" applyNumberFormat="1" applyFont="1" applyBorder="1" applyAlignment="1" applyProtection="1">
      <alignment horizontal="center" vertical="center" textRotation="90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14" borderId="17" xfId="1" applyNumberFormat="1" applyFont="1" applyFill="1" applyBorder="1" applyAlignment="1" applyProtection="1">
      <alignment horizontal="center" vertical="center"/>
      <protection locked="0"/>
    </xf>
    <xf numFmtId="0" fontId="16" fillId="13" borderId="17" xfId="1" applyNumberFormat="1" applyFont="1" applyFill="1" applyBorder="1" applyAlignment="1" applyProtection="1">
      <alignment horizontal="center" vertical="center"/>
      <protection locked="0"/>
    </xf>
    <xf numFmtId="0" fontId="18" fillId="13" borderId="17" xfId="1" applyNumberFormat="1" applyFont="1" applyFill="1" applyBorder="1" applyAlignment="1" applyProtection="1">
      <alignment horizontal="center" vertical="center"/>
      <protection locked="0"/>
    </xf>
    <xf numFmtId="0" fontId="19" fillId="14" borderId="17" xfId="1" applyNumberFormat="1" applyFont="1" applyFill="1" applyBorder="1" applyAlignment="1" applyProtection="1">
      <alignment horizontal="center" vertical="center"/>
      <protection locked="0"/>
    </xf>
    <xf numFmtId="0" fontId="20" fillId="13" borderId="17" xfId="1" applyNumberFormat="1" applyFont="1" applyFill="1" applyBorder="1" applyAlignment="1" applyProtection="1">
      <alignment horizontal="center" vertical="center"/>
      <protection locked="0"/>
    </xf>
    <xf numFmtId="0" fontId="17" fillId="13" borderId="17" xfId="1" applyNumberFormat="1" applyFont="1" applyFill="1" applyBorder="1" applyAlignment="1" applyProtection="1">
      <alignment horizontal="center" vertical="center"/>
      <protection locked="0"/>
    </xf>
    <xf numFmtId="0" fontId="17" fillId="13" borderId="42" xfId="1" applyNumberFormat="1" applyFont="1" applyFill="1" applyBorder="1" applyAlignment="1" applyProtection="1">
      <alignment horizontal="center" vertical="center"/>
      <protection locked="0"/>
    </xf>
    <xf numFmtId="0" fontId="17" fillId="13" borderId="41" xfId="1" applyNumberFormat="1" applyFont="1" applyFill="1" applyBorder="1" applyAlignment="1" applyProtection="1">
      <alignment horizontal="center" vertical="center"/>
      <protection locked="0"/>
    </xf>
    <xf numFmtId="0" fontId="21" fillId="13" borderId="17" xfId="1" applyNumberFormat="1" applyFont="1" applyFill="1" applyBorder="1" applyAlignment="1" applyProtection="1">
      <alignment horizontal="center" vertical="center"/>
      <protection locked="0"/>
    </xf>
    <xf numFmtId="0" fontId="9" fillId="13" borderId="17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left" vertical="top"/>
      <protection locked="0"/>
    </xf>
    <xf numFmtId="0" fontId="12" fillId="0" borderId="17" xfId="1" applyNumberFormat="1" applyFont="1" applyBorder="1" applyAlignment="1" applyProtection="1">
      <alignment horizontal="center" vertical="center"/>
      <protection locked="0"/>
    </xf>
    <xf numFmtId="0" fontId="9" fillId="0" borderId="0" xfId="1"/>
    <xf numFmtId="0" fontId="10" fillId="13" borderId="17" xfId="1" applyNumberFormat="1" applyFont="1" applyFill="1" applyBorder="1" applyAlignment="1" applyProtection="1">
      <alignment horizontal="center" vertical="center"/>
      <protection locked="0"/>
    </xf>
    <xf numFmtId="0" fontId="11" fillId="13" borderId="17" xfId="1" applyNumberFormat="1" applyFont="1" applyFill="1" applyBorder="1" applyAlignment="1" applyProtection="1">
      <alignment horizontal="center" vertical="center"/>
      <protection locked="0"/>
    </xf>
    <xf numFmtId="0" fontId="3" fillId="8" borderId="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textRotation="90" wrapText="1"/>
    </xf>
    <xf numFmtId="0" fontId="2" fillId="8" borderId="11" xfId="0" applyFont="1" applyFill="1" applyBorder="1" applyAlignment="1">
      <alignment vertical="center" textRotation="90" wrapText="1"/>
    </xf>
    <xf numFmtId="0" fontId="2" fillId="8" borderId="12" xfId="0" applyFont="1" applyFill="1" applyBorder="1" applyAlignment="1">
      <alignment vertical="center" textRotation="90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1" fontId="2" fillId="8" borderId="21" xfId="0" applyNumberFormat="1" applyFont="1" applyFill="1" applyBorder="1" applyAlignment="1">
      <alignment vertical="center" wrapText="1"/>
    </xf>
    <xf numFmtId="0" fontId="2" fillId="8" borderId="15" xfId="0" applyFont="1" applyFill="1" applyBorder="1" applyAlignment="1">
      <alignment vertical="center" wrapText="1"/>
    </xf>
    <xf numFmtId="1" fontId="1" fillId="8" borderId="13" xfId="0" applyNumberFormat="1" applyFont="1" applyFill="1" applyBorder="1" applyAlignment="1">
      <alignment vertical="center" wrapText="1"/>
    </xf>
    <xf numFmtId="0" fontId="1" fillId="8" borderId="14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8" borderId="25" xfId="0" applyNumberFormat="1" applyFont="1" applyFill="1" applyBorder="1" applyAlignment="1">
      <alignment vertical="center" wrapText="1"/>
    </xf>
    <xf numFmtId="0" fontId="2" fillId="8" borderId="14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textRotation="90" wrapText="1"/>
    </xf>
    <xf numFmtId="0" fontId="3" fillId="5" borderId="2" xfId="0" applyFont="1" applyFill="1" applyBorder="1" applyAlignment="1">
      <alignment vertical="center" textRotation="90" wrapText="1"/>
    </xf>
    <xf numFmtId="0" fontId="3" fillId="5" borderId="39" xfId="0" applyFont="1" applyFill="1" applyBorder="1" applyAlignment="1">
      <alignment vertical="center" textRotation="90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textRotation="90" wrapText="1"/>
    </xf>
    <xf numFmtId="0" fontId="2" fillId="2" borderId="6" xfId="0" applyFont="1" applyFill="1" applyBorder="1" applyAlignment="1">
      <alignment vertical="center" textRotation="90" wrapText="1"/>
    </xf>
    <xf numFmtId="0" fontId="2" fillId="2" borderId="2" xfId="0" applyFont="1" applyFill="1" applyBorder="1" applyAlignment="1">
      <alignment vertical="center" textRotation="90" wrapText="1"/>
    </xf>
    <xf numFmtId="0" fontId="2" fillId="2" borderId="3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90" wrapText="1"/>
    </xf>
    <xf numFmtId="0" fontId="2" fillId="0" borderId="11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textRotation="90" wrapText="1"/>
    </xf>
    <xf numFmtId="0" fontId="2" fillId="8" borderId="2" xfId="0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0" fontId="2" fillId="8" borderId="1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textRotation="90" wrapText="1"/>
    </xf>
    <xf numFmtId="0" fontId="2" fillId="8" borderId="2" xfId="0" applyFont="1" applyFill="1" applyBorder="1" applyAlignment="1">
      <alignment vertical="center" textRotation="90" wrapText="1"/>
    </xf>
    <xf numFmtId="0" fontId="2" fillId="8" borderId="3" xfId="0" applyFont="1" applyFill="1" applyBorder="1" applyAlignment="1">
      <alignment vertical="center" textRotation="90" wrapText="1"/>
    </xf>
    <xf numFmtId="0" fontId="3" fillId="0" borderId="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14" fontId="1" fillId="10" borderId="9" xfId="0" applyNumberFormat="1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F104"/>
  <sheetViews>
    <sheetView showGridLines="0" view="pageBreakPreview" topLeftCell="A3" zoomScale="110" zoomScaleNormal="140" zoomScaleSheetLayoutView="110" workbookViewId="0">
      <selection activeCell="AB7" sqref="AB7:AB8"/>
    </sheetView>
  </sheetViews>
  <sheetFormatPr defaultColWidth="12.5703125" defaultRowHeight="13.5" customHeight="1" x14ac:dyDescent="0.15"/>
  <cols>
    <col min="1" max="1" width="5.5703125" style="195" customWidth="1"/>
    <col min="2" max="58" width="2.85546875" style="195" customWidth="1"/>
    <col min="59" max="16384" width="12.5703125" style="195"/>
  </cols>
  <sheetData>
    <row r="1" spans="1:58" ht="7.5" customHeight="1" x14ac:dyDescent="0.1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1:58" ht="19.5" customHeight="1" x14ac:dyDescent="0.15">
      <c r="A2" s="211" t="s">
        <v>332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58" ht="11.25" customHeight="1" x14ac:dyDescent="0.15">
      <c r="A3" s="212" t="s">
        <v>215</v>
      </c>
      <c r="B3" s="212" t="s">
        <v>331</v>
      </c>
      <c r="C3" s="212"/>
      <c r="D3" s="212"/>
      <c r="E3" s="212"/>
      <c r="F3" s="213" t="s">
        <v>330</v>
      </c>
      <c r="G3" s="212" t="s">
        <v>329</v>
      </c>
      <c r="H3" s="212"/>
      <c r="I3" s="212"/>
      <c r="J3" s="213" t="s">
        <v>328</v>
      </c>
      <c r="K3" s="212" t="s">
        <v>327</v>
      </c>
      <c r="L3" s="212"/>
      <c r="M3" s="212"/>
      <c r="N3" s="197"/>
      <c r="O3" s="212" t="s">
        <v>326</v>
      </c>
      <c r="P3" s="212"/>
      <c r="Q3" s="212"/>
      <c r="R3" s="212"/>
      <c r="S3" s="213" t="s">
        <v>325</v>
      </c>
      <c r="T3" s="212" t="s">
        <v>324</v>
      </c>
      <c r="U3" s="212"/>
      <c r="V3" s="212"/>
      <c r="W3" s="213" t="s">
        <v>323</v>
      </c>
      <c r="X3" s="212" t="s">
        <v>322</v>
      </c>
      <c r="Y3" s="212"/>
      <c r="Z3" s="212"/>
      <c r="AA3" s="213" t="s">
        <v>321</v>
      </c>
      <c r="AB3" s="212" t="s">
        <v>320</v>
      </c>
      <c r="AC3" s="212"/>
      <c r="AD3" s="212"/>
      <c r="AE3" s="212"/>
      <c r="AF3" s="213" t="s">
        <v>319</v>
      </c>
      <c r="AG3" s="212" t="s">
        <v>318</v>
      </c>
      <c r="AH3" s="212"/>
      <c r="AI3" s="212"/>
      <c r="AJ3" s="213" t="s">
        <v>317</v>
      </c>
      <c r="AK3" s="212" t="s">
        <v>316</v>
      </c>
      <c r="AL3" s="212"/>
      <c r="AM3" s="212"/>
      <c r="AN3" s="212"/>
      <c r="AO3" s="212" t="s">
        <v>315</v>
      </c>
      <c r="AP3" s="212"/>
      <c r="AQ3" s="212"/>
      <c r="AR3" s="212"/>
      <c r="AS3" s="213" t="s">
        <v>314</v>
      </c>
      <c r="AT3" s="212" t="s">
        <v>313</v>
      </c>
      <c r="AU3" s="212"/>
      <c r="AV3" s="212"/>
      <c r="AW3" s="213" t="s">
        <v>312</v>
      </c>
      <c r="AX3" s="212" t="s">
        <v>311</v>
      </c>
      <c r="AY3" s="212"/>
      <c r="AZ3" s="212"/>
      <c r="BA3" s="212"/>
    </row>
    <row r="4" spans="1:58" ht="60.75" customHeight="1" x14ac:dyDescent="0.15">
      <c r="A4" s="212"/>
      <c r="B4" s="206" t="s">
        <v>298</v>
      </c>
      <c r="C4" s="206" t="s">
        <v>297</v>
      </c>
      <c r="D4" s="206" t="s">
        <v>296</v>
      </c>
      <c r="E4" s="206" t="s">
        <v>295</v>
      </c>
      <c r="F4" s="214"/>
      <c r="G4" s="206" t="s">
        <v>294</v>
      </c>
      <c r="H4" s="206" t="s">
        <v>293</v>
      </c>
      <c r="I4" s="206" t="s">
        <v>292</v>
      </c>
      <c r="J4" s="214"/>
      <c r="K4" s="206" t="s">
        <v>291</v>
      </c>
      <c r="L4" s="206" t="s">
        <v>290</v>
      </c>
      <c r="M4" s="206" t="s">
        <v>289</v>
      </c>
      <c r="N4" s="206" t="s">
        <v>310</v>
      </c>
      <c r="O4" s="206" t="s">
        <v>298</v>
      </c>
      <c r="P4" s="206" t="s">
        <v>297</v>
      </c>
      <c r="Q4" s="206" t="s">
        <v>296</v>
      </c>
      <c r="R4" s="206" t="s">
        <v>295</v>
      </c>
      <c r="S4" s="214"/>
      <c r="T4" s="206" t="s">
        <v>309</v>
      </c>
      <c r="U4" s="206" t="s">
        <v>308</v>
      </c>
      <c r="V4" s="206" t="s">
        <v>307</v>
      </c>
      <c r="W4" s="214"/>
      <c r="X4" s="206" t="s">
        <v>306</v>
      </c>
      <c r="Y4" s="206" t="s">
        <v>305</v>
      </c>
      <c r="Z4" s="206" t="s">
        <v>304</v>
      </c>
      <c r="AA4" s="214"/>
      <c r="AB4" s="206" t="s">
        <v>306</v>
      </c>
      <c r="AC4" s="206" t="s">
        <v>305</v>
      </c>
      <c r="AD4" s="206" t="s">
        <v>304</v>
      </c>
      <c r="AE4" s="206" t="s">
        <v>303</v>
      </c>
      <c r="AF4" s="214"/>
      <c r="AG4" s="206" t="s">
        <v>294</v>
      </c>
      <c r="AH4" s="206" t="s">
        <v>293</v>
      </c>
      <c r="AI4" s="206" t="s">
        <v>292</v>
      </c>
      <c r="AJ4" s="214"/>
      <c r="AK4" s="206" t="s">
        <v>302</v>
      </c>
      <c r="AL4" s="206" t="s">
        <v>301</v>
      </c>
      <c r="AM4" s="206" t="s">
        <v>300</v>
      </c>
      <c r="AN4" s="206" t="s">
        <v>299</v>
      </c>
      <c r="AO4" s="206" t="s">
        <v>298</v>
      </c>
      <c r="AP4" s="206" t="s">
        <v>297</v>
      </c>
      <c r="AQ4" s="206" t="s">
        <v>296</v>
      </c>
      <c r="AR4" s="206" t="s">
        <v>295</v>
      </c>
      <c r="AS4" s="214"/>
      <c r="AT4" s="206" t="s">
        <v>294</v>
      </c>
      <c r="AU4" s="206" t="s">
        <v>293</v>
      </c>
      <c r="AV4" s="206" t="s">
        <v>292</v>
      </c>
      <c r="AW4" s="214"/>
      <c r="AX4" s="206" t="s">
        <v>291</v>
      </c>
      <c r="AY4" s="206" t="s">
        <v>290</v>
      </c>
      <c r="AZ4" s="206" t="s">
        <v>289</v>
      </c>
      <c r="BA4" s="205" t="s">
        <v>288</v>
      </c>
    </row>
    <row r="5" spans="1:58" ht="9.75" customHeight="1" x14ac:dyDescent="0.15">
      <c r="A5" s="212"/>
      <c r="B5" s="202" t="s">
        <v>287</v>
      </c>
      <c r="C5" s="202" t="s">
        <v>286</v>
      </c>
      <c r="D5" s="202" t="s">
        <v>285</v>
      </c>
      <c r="E5" s="202" t="s">
        <v>284</v>
      </c>
      <c r="F5" s="202" t="s">
        <v>283</v>
      </c>
      <c r="G5" s="202" t="s">
        <v>282</v>
      </c>
      <c r="H5" s="202" t="s">
        <v>281</v>
      </c>
      <c r="I5" s="202" t="s">
        <v>225</v>
      </c>
      <c r="J5" s="202" t="s">
        <v>280</v>
      </c>
      <c r="K5" s="202" t="s">
        <v>279</v>
      </c>
      <c r="L5" s="202" t="s">
        <v>278</v>
      </c>
      <c r="M5" s="202" t="s">
        <v>277</v>
      </c>
      <c r="N5" s="202" t="s">
        <v>276</v>
      </c>
      <c r="O5" s="202" t="s">
        <v>275</v>
      </c>
      <c r="P5" s="202" t="s">
        <v>274</v>
      </c>
      <c r="Q5" s="202" t="s">
        <v>273</v>
      </c>
      <c r="R5" s="202" t="s">
        <v>272</v>
      </c>
      <c r="S5" s="202" t="s">
        <v>271</v>
      </c>
      <c r="T5" s="202" t="s">
        <v>270</v>
      </c>
      <c r="U5" s="202" t="s">
        <v>269</v>
      </c>
      <c r="V5" s="202" t="s">
        <v>268</v>
      </c>
      <c r="W5" s="202" t="s">
        <v>267</v>
      </c>
      <c r="X5" s="202" t="s">
        <v>266</v>
      </c>
      <c r="Y5" s="202" t="s">
        <v>265</v>
      </c>
      <c r="Z5" s="202" t="s">
        <v>264</v>
      </c>
      <c r="AA5" s="202" t="s">
        <v>263</v>
      </c>
      <c r="AB5" s="202" t="s">
        <v>262</v>
      </c>
      <c r="AC5" s="202" t="s">
        <v>261</v>
      </c>
      <c r="AD5" s="202" t="s">
        <v>260</v>
      </c>
      <c r="AE5" s="202" t="s">
        <v>259</v>
      </c>
      <c r="AF5" s="202" t="s">
        <v>258</v>
      </c>
      <c r="AG5" s="202" t="s">
        <v>257</v>
      </c>
      <c r="AH5" s="202" t="s">
        <v>256</v>
      </c>
      <c r="AI5" s="202" t="s">
        <v>255</v>
      </c>
      <c r="AJ5" s="202" t="s">
        <v>254</v>
      </c>
      <c r="AK5" s="202" t="s">
        <v>253</v>
      </c>
      <c r="AL5" s="202" t="s">
        <v>252</v>
      </c>
      <c r="AM5" s="202" t="s">
        <v>251</v>
      </c>
      <c r="AN5" s="202" t="s">
        <v>250</v>
      </c>
      <c r="AO5" s="202" t="s">
        <v>249</v>
      </c>
      <c r="AP5" s="202" t="s">
        <v>248</v>
      </c>
      <c r="AQ5" s="202" t="s">
        <v>247</v>
      </c>
      <c r="AR5" s="202" t="s">
        <v>246</v>
      </c>
      <c r="AS5" s="202" t="s">
        <v>245</v>
      </c>
      <c r="AT5" s="202" t="s">
        <v>244</v>
      </c>
      <c r="AU5" s="202" t="s">
        <v>243</v>
      </c>
      <c r="AV5" s="202" t="s">
        <v>242</v>
      </c>
      <c r="AW5" s="202" t="s">
        <v>241</v>
      </c>
      <c r="AX5" s="202" t="s">
        <v>240</v>
      </c>
      <c r="AY5" s="202" t="s">
        <v>239</v>
      </c>
      <c r="AZ5" s="202" t="s">
        <v>238</v>
      </c>
      <c r="BA5" s="204" t="s">
        <v>237</v>
      </c>
    </row>
    <row r="6" spans="1:58" ht="2.25" customHeight="1" x14ac:dyDescent="0.15">
      <c r="A6" s="202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</row>
    <row r="7" spans="1:58" ht="10.5" customHeight="1" x14ac:dyDescent="0.15">
      <c r="A7" s="216" t="s">
        <v>204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199"/>
      <c r="BC7" s="198"/>
    </row>
    <row r="8" spans="1:58" ht="10.5" customHeight="1" x14ac:dyDescent="0.15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</row>
    <row r="9" spans="1:58" ht="2.25" customHeight="1" x14ac:dyDescent="0.15">
      <c r="A9" s="202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</row>
    <row r="10" spans="1:58" ht="15" customHeight="1" x14ac:dyDescent="0.15">
      <c r="A10" s="216" t="s">
        <v>200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199"/>
      <c r="BC10" s="198"/>
      <c r="BD10" s="199"/>
      <c r="BE10" s="199"/>
      <c r="BF10" s="198"/>
    </row>
    <row r="11" spans="1:58" ht="10.5" customHeight="1" x14ac:dyDescent="0.15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199"/>
      <c r="BC11" s="198"/>
      <c r="BD11" s="199"/>
      <c r="BE11" s="199"/>
      <c r="BF11" s="198"/>
    </row>
    <row r="12" spans="1:58" ht="2.25" customHeight="1" x14ac:dyDescent="0.15">
      <c r="A12" s="202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199"/>
      <c r="BC12" s="198"/>
      <c r="BD12" s="199"/>
      <c r="BE12" s="199"/>
      <c r="BF12" s="198"/>
    </row>
    <row r="13" spans="1:58" ht="18.75" customHeight="1" x14ac:dyDescent="0.15">
      <c r="A13" s="216" t="s">
        <v>197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 t="s">
        <v>225</v>
      </c>
      <c r="M13" s="218" t="s">
        <v>225</v>
      </c>
      <c r="N13" s="217" t="s">
        <v>225</v>
      </c>
      <c r="O13" s="217" t="s">
        <v>225</v>
      </c>
      <c r="P13" s="217" t="s">
        <v>225</v>
      </c>
      <c r="Q13" s="217" t="s">
        <v>225</v>
      </c>
      <c r="R13" s="203" t="s">
        <v>225</v>
      </c>
      <c r="S13" s="217" t="s">
        <v>222</v>
      </c>
      <c r="T13" s="217" t="s">
        <v>222</v>
      </c>
      <c r="U13" s="217"/>
      <c r="V13" s="217"/>
      <c r="W13" s="218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21"/>
      <c r="AN13" s="222"/>
      <c r="AO13" s="222"/>
      <c r="AP13" s="217" t="s">
        <v>225</v>
      </c>
      <c r="AQ13" s="217" t="s">
        <v>225</v>
      </c>
      <c r="AR13" s="217" t="s">
        <v>227</v>
      </c>
      <c r="AS13" s="217" t="s">
        <v>227</v>
      </c>
      <c r="AT13" s="217" t="s">
        <v>222</v>
      </c>
      <c r="AU13" s="217" t="s">
        <v>222</v>
      </c>
      <c r="AV13" s="217" t="s">
        <v>222</v>
      </c>
      <c r="AW13" s="217" t="s">
        <v>222</v>
      </c>
      <c r="AX13" s="217" t="s">
        <v>222</v>
      </c>
      <c r="AY13" s="217" t="s">
        <v>222</v>
      </c>
      <c r="AZ13" s="217" t="s">
        <v>222</v>
      </c>
      <c r="BA13" s="217" t="s">
        <v>222</v>
      </c>
      <c r="BB13" s="199"/>
      <c r="BC13" s="198"/>
      <c r="BD13" s="199"/>
      <c r="BE13" s="199"/>
      <c r="BF13" s="198"/>
    </row>
    <row r="14" spans="1:58" ht="18.75" customHeight="1" x14ac:dyDescent="0.15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8"/>
      <c r="M14" s="218"/>
      <c r="N14" s="217"/>
      <c r="O14" s="217"/>
      <c r="P14" s="217"/>
      <c r="Q14" s="217"/>
      <c r="R14" s="203" t="s">
        <v>236</v>
      </c>
      <c r="S14" s="217"/>
      <c r="T14" s="217"/>
      <c r="U14" s="217"/>
      <c r="V14" s="217"/>
      <c r="W14" s="218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21"/>
      <c r="AN14" s="223"/>
      <c r="AO14" s="223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199"/>
      <c r="BC14" s="198"/>
      <c r="BD14" s="199"/>
      <c r="BE14" s="199"/>
      <c r="BF14" s="198"/>
    </row>
    <row r="15" spans="1:58" ht="2.25" customHeight="1" x14ac:dyDescent="0.15">
      <c r="A15" s="202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199"/>
      <c r="BC15" s="198"/>
      <c r="BD15" s="199"/>
      <c r="BE15" s="199"/>
      <c r="BF15" s="198"/>
    </row>
    <row r="16" spans="1:58" s="210" customFormat="1" ht="14.25" customHeight="1" x14ac:dyDescent="0.15">
      <c r="A16" s="219" t="s">
        <v>196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 t="s">
        <v>225</v>
      </c>
      <c r="O16" s="220" t="s">
        <v>225</v>
      </c>
      <c r="P16" s="220" t="s">
        <v>225</v>
      </c>
      <c r="Q16" s="220" t="s">
        <v>225</v>
      </c>
      <c r="R16" s="207" t="s">
        <v>225</v>
      </c>
      <c r="S16" s="220" t="s">
        <v>222</v>
      </c>
      <c r="T16" s="220" t="s">
        <v>222</v>
      </c>
      <c r="U16" s="220"/>
      <c r="V16" s="220"/>
      <c r="W16" s="220"/>
      <c r="X16" s="220"/>
      <c r="Y16" s="220"/>
      <c r="Z16" s="220"/>
      <c r="AA16" s="220"/>
      <c r="AB16" s="220"/>
      <c r="AC16" s="220"/>
      <c r="AD16" s="220" t="s">
        <v>225</v>
      </c>
      <c r="AE16" s="220" t="s">
        <v>225</v>
      </c>
      <c r="AF16" s="220" t="s">
        <v>225</v>
      </c>
      <c r="AG16" s="220" t="s">
        <v>225</v>
      </c>
      <c r="AH16" s="220" t="s">
        <v>227</v>
      </c>
      <c r="AI16" s="220" t="s">
        <v>220</v>
      </c>
      <c r="AJ16" s="220" t="s">
        <v>220</v>
      </c>
      <c r="AK16" s="220" t="s">
        <v>220</v>
      </c>
      <c r="AL16" s="220" t="s">
        <v>220</v>
      </c>
      <c r="AM16" s="224" t="s">
        <v>229</v>
      </c>
      <c r="AN16" s="224" t="s">
        <v>229</v>
      </c>
      <c r="AO16" s="224" t="s">
        <v>229</v>
      </c>
      <c r="AP16" s="224" t="s">
        <v>229</v>
      </c>
      <c r="AQ16" s="220" t="s">
        <v>197</v>
      </c>
      <c r="AR16" s="220" t="s">
        <v>197</v>
      </c>
      <c r="AS16" s="220" t="s">
        <v>218</v>
      </c>
      <c r="AT16" s="220" t="s">
        <v>218</v>
      </c>
      <c r="AU16" s="220" t="s">
        <v>218</v>
      </c>
      <c r="AV16" s="220" t="s">
        <v>218</v>
      </c>
      <c r="AW16" s="220" t="s">
        <v>218</v>
      </c>
      <c r="AX16" s="220" t="s">
        <v>218</v>
      </c>
      <c r="AY16" s="220" t="s">
        <v>218</v>
      </c>
      <c r="AZ16" s="220" t="s">
        <v>218</v>
      </c>
      <c r="BA16" s="220" t="s">
        <v>218</v>
      </c>
      <c r="BB16" s="208"/>
      <c r="BC16" s="209"/>
      <c r="BD16" s="208"/>
      <c r="BE16" s="208"/>
      <c r="BF16" s="209"/>
    </row>
    <row r="17" spans="1:58" s="210" customFormat="1" ht="19.5" customHeight="1" x14ac:dyDescent="0.15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07" t="s">
        <v>236</v>
      </c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4"/>
      <c r="AN17" s="224"/>
      <c r="AO17" s="224"/>
      <c r="AP17" s="224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08"/>
      <c r="BC17" s="209"/>
      <c r="BD17" s="208"/>
      <c r="BE17" s="208"/>
      <c r="BF17" s="209"/>
    </row>
    <row r="18" spans="1:58" ht="2.25" customHeight="1" x14ac:dyDescent="0.15">
      <c r="A18" s="202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199"/>
      <c r="BC18" s="198"/>
      <c r="BD18" s="199"/>
      <c r="BE18" s="199"/>
      <c r="BF18" s="198"/>
    </row>
    <row r="19" spans="1:58" ht="10.5" customHeight="1" x14ac:dyDescent="0.15">
      <c r="A19" s="216" t="s">
        <v>195</v>
      </c>
      <c r="B19" s="217" t="s">
        <v>218</v>
      </c>
      <c r="C19" s="217" t="s">
        <v>218</v>
      </c>
      <c r="D19" s="217" t="s">
        <v>218</v>
      </c>
      <c r="E19" s="217" t="s">
        <v>218</v>
      </c>
      <c r="F19" s="217" t="s">
        <v>218</v>
      </c>
      <c r="G19" s="217" t="s">
        <v>218</v>
      </c>
      <c r="H19" s="217" t="s">
        <v>218</v>
      </c>
      <c r="I19" s="217" t="s">
        <v>218</v>
      </c>
      <c r="J19" s="217" t="s">
        <v>218</v>
      </c>
      <c r="K19" s="217" t="s">
        <v>218</v>
      </c>
      <c r="L19" s="217" t="s">
        <v>218</v>
      </c>
      <c r="M19" s="217" t="s">
        <v>218</v>
      </c>
      <c r="N19" s="217" t="s">
        <v>218</v>
      </c>
      <c r="O19" s="217" t="s">
        <v>218</v>
      </c>
      <c r="P19" s="217" t="s">
        <v>218</v>
      </c>
      <c r="Q19" s="217" t="s">
        <v>218</v>
      </c>
      <c r="R19" s="217" t="s">
        <v>218</v>
      </c>
      <c r="S19" s="217" t="s">
        <v>218</v>
      </c>
      <c r="T19" s="217" t="s">
        <v>218</v>
      </c>
      <c r="U19" s="217" t="s">
        <v>218</v>
      </c>
      <c r="V19" s="217" t="s">
        <v>218</v>
      </c>
      <c r="W19" s="217" t="s">
        <v>218</v>
      </c>
      <c r="X19" s="217" t="s">
        <v>218</v>
      </c>
      <c r="Y19" s="217" t="s">
        <v>218</v>
      </c>
      <c r="Z19" s="217" t="s">
        <v>218</v>
      </c>
      <c r="AA19" s="217" t="s">
        <v>218</v>
      </c>
      <c r="AB19" s="217" t="s">
        <v>218</v>
      </c>
      <c r="AC19" s="217" t="s">
        <v>218</v>
      </c>
      <c r="AD19" s="217" t="s">
        <v>218</v>
      </c>
      <c r="AE19" s="217" t="s">
        <v>218</v>
      </c>
      <c r="AF19" s="217" t="s">
        <v>218</v>
      </c>
      <c r="AG19" s="217" t="s">
        <v>218</v>
      </c>
      <c r="AH19" s="217" t="s">
        <v>218</v>
      </c>
      <c r="AI19" s="217" t="s">
        <v>218</v>
      </c>
      <c r="AJ19" s="217" t="s">
        <v>218</v>
      </c>
      <c r="AK19" s="217" t="s">
        <v>218</v>
      </c>
      <c r="AL19" s="217" t="s">
        <v>218</v>
      </c>
      <c r="AM19" s="217" t="s">
        <v>218</v>
      </c>
      <c r="AN19" s="217" t="s">
        <v>218</v>
      </c>
      <c r="AO19" s="217" t="s">
        <v>218</v>
      </c>
      <c r="AP19" s="217" t="s">
        <v>218</v>
      </c>
      <c r="AQ19" s="217" t="s">
        <v>218</v>
      </c>
      <c r="AR19" s="217" t="s">
        <v>218</v>
      </c>
      <c r="AS19" s="217" t="s">
        <v>218</v>
      </c>
      <c r="AT19" s="217" t="s">
        <v>218</v>
      </c>
      <c r="AU19" s="217" t="s">
        <v>218</v>
      </c>
      <c r="AV19" s="217" t="s">
        <v>218</v>
      </c>
      <c r="AW19" s="217" t="s">
        <v>218</v>
      </c>
      <c r="AX19" s="217" t="s">
        <v>218</v>
      </c>
      <c r="AY19" s="217" t="s">
        <v>218</v>
      </c>
      <c r="AZ19" s="217" t="s">
        <v>218</v>
      </c>
      <c r="BA19" s="217" t="s">
        <v>218</v>
      </c>
      <c r="BB19" s="199"/>
      <c r="BC19" s="198"/>
      <c r="BD19" s="199"/>
      <c r="BE19" s="199"/>
      <c r="BF19" s="198"/>
    </row>
    <row r="20" spans="1:58" ht="10.5" customHeight="1" x14ac:dyDescent="0.15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199"/>
      <c r="BC20" s="198"/>
      <c r="BD20" s="199"/>
      <c r="BE20" s="199"/>
      <c r="BF20" s="198"/>
    </row>
    <row r="21" spans="1:58" ht="2.25" customHeight="1" x14ac:dyDescent="0.15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9"/>
      <c r="BC21" s="198"/>
      <c r="BD21" s="199"/>
      <c r="BE21" s="199"/>
      <c r="BF21" s="198"/>
    </row>
    <row r="22" spans="1:58" ht="10.5" customHeight="1" x14ac:dyDescent="0.15">
      <c r="A22" s="216" t="s">
        <v>194</v>
      </c>
      <c r="B22" s="217" t="s">
        <v>218</v>
      </c>
      <c r="C22" s="217" t="s">
        <v>218</v>
      </c>
      <c r="D22" s="217" t="s">
        <v>218</v>
      </c>
      <c r="E22" s="217" t="s">
        <v>218</v>
      </c>
      <c r="F22" s="217" t="s">
        <v>218</v>
      </c>
      <c r="G22" s="217" t="s">
        <v>218</v>
      </c>
      <c r="H22" s="217" t="s">
        <v>218</v>
      </c>
      <c r="I22" s="217" t="s">
        <v>218</v>
      </c>
      <c r="J22" s="217" t="s">
        <v>218</v>
      </c>
      <c r="K22" s="217" t="s">
        <v>218</v>
      </c>
      <c r="L22" s="217" t="s">
        <v>218</v>
      </c>
      <c r="M22" s="217" t="s">
        <v>218</v>
      </c>
      <c r="N22" s="217" t="s">
        <v>218</v>
      </c>
      <c r="O22" s="217" t="s">
        <v>218</v>
      </c>
      <c r="P22" s="217" t="s">
        <v>218</v>
      </c>
      <c r="Q22" s="217" t="s">
        <v>218</v>
      </c>
      <c r="R22" s="217" t="s">
        <v>218</v>
      </c>
      <c r="S22" s="217" t="s">
        <v>218</v>
      </c>
      <c r="T22" s="217" t="s">
        <v>218</v>
      </c>
      <c r="U22" s="217" t="s">
        <v>218</v>
      </c>
      <c r="V22" s="217" t="s">
        <v>218</v>
      </c>
      <c r="W22" s="217" t="s">
        <v>218</v>
      </c>
      <c r="X22" s="217" t="s">
        <v>218</v>
      </c>
      <c r="Y22" s="217" t="s">
        <v>218</v>
      </c>
      <c r="Z22" s="217" t="s">
        <v>218</v>
      </c>
      <c r="AA22" s="217" t="s">
        <v>218</v>
      </c>
      <c r="AB22" s="217" t="s">
        <v>218</v>
      </c>
      <c r="AC22" s="217" t="s">
        <v>218</v>
      </c>
      <c r="AD22" s="217" t="s">
        <v>218</v>
      </c>
      <c r="AE22" s="217" t="s">
        <v>218</v>
      </c>
      <c r="AF22" s="217" t="s">
        <v>218</v>
      </c>
      <c r="AG22" s="217" t="s">
        <v>218</v>
      </c>
      <c r="AH22" s="217" t="s">
        <v>218</v>
      </c>
      <c r="AI22" s="217" t="s">
        <v>218</v>
      </c>
      <c r="AJ22" s="217" t="s">
        <v>218</v>
      </c>
      <c r="AK22" s="217" t="s">
        <v>218</v>
      </c>
      <c r="AL22" s="217" t="s">
        <v>218</v>
      </c>
      <c r="AM22" s="217" t="s">
        <v>218</v>
      </c>
      <c r="AN22" s="217" t="s">
        <v>218</v>
      </c>
      <c r="AO22" s="217" t="s">
        <v>218</v>
      </c>
      <c r="AP22" s="217" t="s">
        <v>218</v>
      </c>
      <c r="AQ22" s="217" t="s">
        <v>218</v>
      </c>
      <c r="AR22" s="217" t="s">
        <v>218</v>
      </c>
      <c r="AS22" s="217" t="s">
        <v>218</v>
      </c>
      <c r="AT22" s="217" t="s">
        <v>218</v>
      </c>
      <c r="AU22" s="217" t="s">
        <v>218</v>
      </c>
      <c r="AV22" s="217" t="s">
        <v>218</v>
      </c>
      <c r="AW22" s="217" t="s">
        <v>218</v>
      </c>
      <c r="AX22" s="217" t="s">
        <v>218</v>
      </c>
      <c r="AY22" s="217" t="s">
        <v>218</v>
      </c>
      <c r="AZ22" s="217" t="s">
        <v>218</v>
      </c>
      <c r="BA22" s="217" t="s">
        <v>218</v>
      </c>
      <c r="BB22" s="199"/>
      <c r="BC22" s="198"/>
      <c r="BD22" s="199"/>
      <c r="BE22" s="199"/>
      <c r="BF22" s="198"/>
    </row>
    <row r="23" spans="1:58" ht="10.5" customHeight="1" x14ac:dyDescent="0.15">
      <c r="A23" s="216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199"/>
      <c r="BC23" s="198"/>
      <c r="BD23" s="199"/>
      <c r="BE23" s="199"/>
      <c r="BF23" s="198"/>
    </row>
    <row r="24" spans="1:58" ht="2.25" customHeight="1" x14ac:dyDescent="0.15">
      <c r="A24" s="202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9"/>
      <c r="BC24" s="198"/>
      <c r="BD24" s="199"/>
      <c r="BE24" s="199"/>
      <c r="BF24" s="198"/>
    </row>
    <row r="25" spans="1:58" ht="10.5" customHeight="1" x14ac:dyDescent="0.15">
      <c r="A25" s="216" t="s">
        <v>235</v>
      </c>
      <c r="B25" s="217" t="s">
        <v>218</v>
      </c>
      <c r="C25" s="217" t="s">
        <v>218</v>
      </c>
      <c r="D25" s="217" t="s">
        <v>218</v>
      </c>
      <c r="E25" s="217" t="s">
        <v>218</v>
      </c>
      <c r="F25" s="217" t="s">
        <v>218</v>
      </c>
      <c r="G25" s="217" t="s">
        <v>218</v>
      </c>
      <c r="H25" s="217" t="s">
        <v>218</v>
      </c>
      <c r="I25" s="217" t="s">
        <v>218</v>
      </c>
      <c r="J25" s="217" t="s">
        <v>218</v>
      </c>
      <c r="K25" s="217" t="s">
        <v>218</v>
      </c>
      <c r="L25" s="217" t="s">
        <v>218</v>
      </c>
      <c r="M25" s="217" t="s">
        <v>218</v>
      </c>
      <c r="N25" s="217" t="s">
        <v>218</v>
      </c>
      <c r="O25" s="217" t="s">
        <v>218</v>
      </c>
      <c r="P25" s="217" t="s">
        <v>218</v>
      </c>
      <c r="Q25" s="217" t="s">
        <v>218</v>
      </c>
      <c r="R25" s="217" t="s">
        <v>218</v>
      </c>
      <c r="S25" s="217" t="s">
        <v>218</v>
      </c>
      <c r="T25" s="217" t="s">
        <v>218</v>
      </c>
      <c r="U25" s="217" t="s">
        <v>218</v>
      </c>
      <c r="V25" s="217" t="s">
        <v>218</v>
      </c>
      <c r="W25" s="217" t="s">
        <v>218</v>
      </c>
      <c r="X25" s="217" t="s">
        <v>218</v>
      </c>
      <c r="Y25" s="217" t="s">
        <v>218</v>
      </c>
      <c r="Z25" s="217" t="s">
        <v>218</v>
      </c>
      <c r="AA25" s="217" t="s">
        <v>218</v>
      </c>
      <c r="AB25" s="217" t="s">
        <v>218</v>
      </c>
      <c r="AC25" s="217" t="s">
        <v>218</v>
      </c>
      <c r="AD25" s="217" t="s">
        <v>218</v>
      </c>
      <c r="AE25" s="217" t="s">
        <v>218</v>
      </c>
      <c r="AF25" s="217" t="s">
        <v>218</v>
      </c>
      <c r="AG25" s="217" t="s">
        <v>218</v>
      </c>
      <c r="AH25" s="217" t="s">
        <v>218</v>
      </c>
      <c r="AI25" s="217" t="s">
        <v>218</v>
      </c>
      <c r="AJ25" s="217" t="s">
        <v>218</v>
      </c>
      <c r="AK25" s="217" t="s">
        <v>218</v>
      </c>
      <c r="AL25" s="217" t="s">
        <v>218</v>
      </c>
      <c r="AM25" s="217" t="s">
        <v>218</v>
      </c>
      <c r="AN25" s="217" t="s">
        <v>218</v>
      </c>
      <c r="AO25" s="217" t="s">
        <v>218</v>
      </c>
      <c r="AP25" s="217" t="s">
        <v>218</v>
      </c>
      <c r="AQ25" s="217" t="s">
        <v>218</v>
      </c>
      <c r="AR25" s="217" t="s">
        <v>218</v>
      </c>
      <c r="AS25" s="217" t="s">
        <v>218</v>
      </c>
      <c r="AT25" s="217" t="s">
        <v>218</v>
      </c>
      <c r="AU25" s="217" t="s">
        <v>218</v>
      </c>
      <c r="AV25" s="217" t="s">
        <v>218</v>
      </c>
      <c r="AW25" s="217" t="s">
        <v>218</v>
      </c>
      <c r="AX25" s="217" t="s">
        <v>218</v>
      </c>
      <c r="AY25" s="217" t="s">
        <v>218</v>
      </c>
      <c r="AZ25" s="217" t="s">
        <v>218</v>
      </c>
      <c r="BA25" s="217" t="s">
        <v>218</v>
      </c>
      <c r="BB25" s="199"/>
      <c r="BC25" s="198"/>
      <c r="BD25" s="199"/>
      <c r="BE25" s="199"/>
      <c r="BF25" s="198"/>
    </row>
    <row r="26" spans="1:58" ht="10.5" customHeight="1" x14ac:dyDescent="0.15">
      <c r="A26" s="216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199"/>
      <c r="BC26" s="198"/>
      <c r="BD26" s="199"/>
      <c r="BE26" s="199"/>
      <c r="BF26" s="198"/>
    </row>
    <row r="27" spans="1:58" ht="13.5" hidden="1" customHeight="1" x14ac:dyDescent="0.15">
      <c r="A27" s="202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9"/>
      <c r="BC27" s="198"/>
      <c r="BD27" s="199"/>
      <c r="BE27" s="199"/>
      <c r="BF27" s="198"/>
    </row>
    <row r="28" spans="1:58" ht="13.5" hidden="1" customHeight="1" x14ac:dyDescent="0.15">
      <c r="A28" s="216" t="s">
        <v>234</v>
      </c>
      <c r="B28" s="217" t="s">
        <v>218</v>
      </c>
      <c r="C28" s="217" t="s">
        <v>218</v>
      </c>
      <c r="D28" s="217" t="s">
        <v>218</v>
      </c>
      <c r="E28" s="217" t="s">
        <v>218</v>
      </c>
      <c r="F28" s="217" t="s">
        <v>218</v>
      </c>
      <c r="G28" s="217" t="s">
        <v>218</v>
      </c>
      <c r="H28" s="217" t="s">
        <v>218</v>
      </c>
      <c r="I28" s="217" t="s">
        <v>218</v>
      </c>
      <c r="J28" s="217" t="s">
        <v>218</v>
      </c>
      <c r="K28" s="217" t="s">
        <v>218</v>
      </c>
      <c r="L28" s="217" t="s">
        <v>218</v>
      </c>
      <c r="M28" s="217" t="s">
        <v>218</v>
      </c>
      <c r="N28" s="217" t="s">
        <v>218</v>
      </c>
      <c r="O28" s="217" t="s">
        <v>218</v>
      </c>
      <c r="P28" s="217" t="s">
        <v>218</v>
      </c>
      <c r="Q28" s="217" t="s">
        <v>218</v>
      </c>
      <c r="R28" s="217" t="s">
        <v>218</v>
      </c>
      <c r="S28" s="217" t="s">
        <v>218</v>
      </c>
      <c r="T28" s="217" t="s">
        <v>218</v>
      </c>
      <c r="U28" s="217" t="s">
        <v>218</v>
      </c>
      <c r="V28" s="217" t="s">
        <v>218</v>
      </c>
      <c r="W28" s="217" t="s">
        <v>218</v>
      </c>
      <c r="X28" s="217" t="s">
        <v>218</v>
      </c>
      <c r="Y28" s="217" t="s">
        <v>218</v>
      </c>
      <c r="Z28" s="217" t="s">
        <v>218</v>
      </c>
      <c r="AA28" s="217" t="s">
        <v>218</v>
      </c>
      <c r="AB28" s="217" t="s">
        <v>218</v>
      </c>
      <c r="AC28" s="217" t="s">
        <v>218</v>
      </c>
      <c r="AD28" s="217" t="s">
        <v>218</v>
      </c>
      <c r="AE28" s="217" t="s">
        <v>218</v>
      </c>
      <c r="AF28" s="217" t="s">
        <v>218</v>
      </c>
      <c r="AG28" s="217" t="s">
        <v>218</v>
      </c>
      <c r="AH28" s="217" t="s">
        <v>218</v>
      </c>
      <c r="AI28" s="217" t="s">
        <v>218</v>
      </c>
      <c r="AJ28" s="217" t="s">
        <v>218</v>
      </c>
      <c r="AK28" s="217" t="s">
        <v>218</v>
      </c>
      <c r="AL28" s="217" t="s">
        <v>218</v>
      </c>
      <c r="AM28" s="217" t="s">
        <v>218</v>
      </c>
      <c r="AN28" s="217" t="s">
        <v>218</v>
      </c>
      <c r="AO28" s="217" t="s">
        <v>218</v>
      </c>
      <c r="AP28" s="217" t="s">
        <v>218</v>
      </c>
      <c r="AQ28" s="217" t="s">
        <v>218</v>
      </c>
      <c r="AR28" s="217" t="s">
        <v>218</v>
      </c>
      <c r="AS28" s="217" t="s">
        <v>218</v>
      </c>
      <c r="AT28" s="217" t="s">
        <v>218</v>
      </c>
      <c r="AU28" s="217" t="s">
        <v>218</v>
      </c>
      <c r="AV28" s="217" t="s">
        <v>218</v>
      </c>
      <c r="AW28" s="217" t="s">
        <v>218</v>
      </c>
      <c r="AX28" s="217" t="s">
        <v>218</v>
      </c>
      <c r="AY28" s="217" t="s">
        <v>218</v>
      </c>
      <c r="AZ28" s="217" t="s">
        <v>218</v>
      </c>
      <c r="BA28" s="217" t="s">
        <v>218</v>
      </c>
      <c r="BB28" s="199"/>
      <c r="BC28" s="198"/>
      <c r="BD28" s="199"/>
      <c r="BE28" s="199"/>
      <c r="BF28" s="198"/>
    </row>
    <row r="29" spans="1:58" ht="13.5" hidden="1" customHeight="1" x14ac:dyDescent="0.15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199"/>
      <c r="BC29" s="198"/>
      <c r="BD29" s="199"/>
      <c r="BE29" s="199"/>
      <c r="BF29" s="198"/>
    </row>
    <row r="30" spans="1:58" ht="13.5" hidden="1" customHeight="1" x14ac:dyDescent="0.15">
      <c r="A30" s="202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199"/>
      <c r="BC30" s="198"/>
      <c r="BD30" s="199"/>
      <c r="BE30" s="199"/>
      <c r="BF30" s="198"/>
    </row>
    <row r="31" spans="1:58" ht="13.5" hidden="1" customHeight="1" x14ac:dyDescent="0.15">
      <c r="A31" s="216" t="s">
        <v>204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199"/>
      <c r="BC31" s="198"/>
      <c r="BD31" s="199"/>
      <c r="BE31" s="199"/>
      <c r="BF31" s="198"/>
    </row>
    <row r="32" spans="1:58" ht="13.5" hidden="1" customHeight="1" x14ac:dyDescent="0.15">
      <c r="A32" s="216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199"/>
      <c r="BC32" s="198"/>
      <c r="BD32" s="199"/>
      <c r="BE32" s="199"/>
      <c r="BF32" s="198"/>
    </row>
    <row r="33" spans="1:58" ht="13.5" hidden="1" customHeight="1" x14ac:dyDescent="0.15">
      <c r="A33" s="216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199"/>
      <c r="BC33" s="198"/>
      <c r="BD33" s="199"/>
      <c r="BE33" s="199"/>
      <c r="BF33" s="198"/>
    </row>
    <row r="34" spans="1:58" ht="13.5" hidden="1" customHeight="1" x14ac:dyDescent="0.15">
      <c r="A34" s="216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199"/>
      <c r="BC34" s="198"/>
      <c r="BD34" s="199"/>
      <c r="BE34" s="199"/>
      <c r="BF34" s="198"/>
    </row>
    <row r="35" spans="1:58" ht="13.5" hidden="1" customHeight="1" x14ac:dyDescent="0.15">
      <c r="A35" s="216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199"/>
      <c r="BC35" s="198"/>
      <c r="BD35" s="199"/>
      <c r="BE35" s="199"/>
      <c r="BF35" s="198"/>
    </row>
    <row r="36" spans="1:58" ht="13.5" hidden="1" customHeight="1" x14ac:dyDescent="0.15">
      <c r="A36" s="216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199"/>
      <c r="BC36" s="198"/>
      <c r="BD36" s="199"/>
      <c r="BE36" s="199"/>
      <c r="BF36" s="198"/>
    </row>
    <row r="37" spans="1:58" ht="13.5" hidden="1" customHeight="1" x14ac:dyDescent="0.15">
      <c r="A37" s="20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199"/>
      <c r="BC37" s="198"/>
      <c r="BD37" s="199"/>
      <c r="BE37" s="199"/>
      <c r="BF37" s="198"/>
    </row>
    <row r="38" spans="1:58" ht="13.5" hidden="1" customHeight="1" x14ac:dyDescent="0.15">
      <c r="A38" s="216" t="s">
        <v>200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199"/>
      <c r="BC38" s="198"/>
      <c r="BD38" s="199"/>
      <c r="BE38" s="199"/>
      <c r="BF38" s="198"/>
    </row>
    <row r="39" spans="1:58" ht="13.5" hidden="1" customHeight="1" x14ac:dyDescent="0.15">
      <c r="A39" s="216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199"/>
      <c r="BC39" s="198"/>
      <c r="BD39" s="199"/>
      <c r="BE39" s="199"/>
      <c r="BF39" s="198"/>
    </row>
    <row r="40" spans="1:58" ht="13.5" hidden="1" customHeight="1" x14ac:dyDescent="0.15">
      <c r="A40" s="216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199"/>
      <c r="BC40" s="198"/>
      <c r="BD40" s="199"/>
      <c r="BE40" s="199"/>
      <c r="BF40" s="198"/>
    </row>
    <row r="41" spans="1:58" ht="13.5" hidden="1" customHeight="1" x14ac:dyDescent="0.15">
      <c r="A41" s="216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199"/>
      <c r="BC41" s="198"/>
      <c r="BD41" s="199"/>
      <c r="BE41" s="199"/>
      <c r="BF41" s="198"/>
    </row>
    <row r="42" spans="1:58" ht="13.5" hidden="1" customHeight="1" x14ac:dyDescent="0.15">
      <c r="A42" s="216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199"/>
      <c r="BC42" s="198"/>
      <c r="BD42" s="199"/>
      <c r="BE42" s="199"/>
      <c r="BF42" s="198"/>
    </row>
    <row r="43" spans="1:58" ht="13.5" hidden="1" customHeight="1" x14ac:dyDescent="0.15">
      <c r="A43" s="216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199"/>
      <c r="BC43" s="198"/>
      <c r="BD43" s="199"/>
      <c r="BE43" s="199"/>
      <c r="BF43" s="198"/>
    </row>
    <row r="44" spans="1:58" ht="13.5" hidden="1" customHeight="1" x14ac:dyDescent="0.15">
      <c r="A44" s="202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199"/>
      <c r="BC44" s="198"/>
      <c r="BD44" s="199"/>
      <c r="BE44" s="199"/>
      <c r="BF44" s="198"/>
    </row>
    <row r="45" spans="1:58" ht="13.5" hidden="1" customHeight="1" x14ac:dyDescent="0.15">
      <c r="A45" s="216" t="s">
        <v>197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199"/>
      <c r="BC45" s="198"/>
      <c r="BD45" s="199"/>
      <c r="BE45" s="199"/>
      <c r="BF45" s="198"/>
    </row>
    <row r="46" spans="1:58" ht="13.5" hidden="1" customHeight="1" x14ac:dyDescent="0.15">
      <c r="A46" s="216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199"/>
      <c r="BC46" s="198"/>
      <c r="BD46" s="199"/>
      <c r="BE46" s="199"/>
      <c r="BF46" s="198"/>
    </row>
    <row r="47" spans="1:58" ht="13.5" hidden="1" customHeight="1" x14ac:dyDescent="0.15">
      <c r="A47" s="216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199"/>
      <c r="BC47" s="198"/>
      <c r="BD47" s="199"/>
      <c r="BE47" s="199"/>
      <c r="BF47" s="198"/>
    </row>
    <row r="48" spans="1:58" ht="13.5" hidden="1" customHeight="1" x14ac:dyDescent="0.15">
      <c r="A48" s="216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199"/>
      <c r="BC48" s="198"/>
      <c r="BD48" s="199"/>
      <c r="BE48" s="199"/>
      <c r="BF48" s="198"/>
    </row>
    <row r="49" spans="1:58" ht="13.5" hidden="1" customHeight="1" x14ac:dyDescent="0.15">
      <c r="A49" s="216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199"/>
      <c r="BC49" s="198"/>
      <c r="BD49" s="199"/>
      <c r="BE49" s="199"/>
      <c r="BF49" s="198"/>
    </row>
    <row r="50" spans="1:58" ht="13.5" hidden="1" customHeight="1" x14ac:dyDescent="0.15">
      <c r="A50" s="216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199"/>
      <c r="BC50" s="198"/>
      <c r="BD50" s="199"/>
      <c r="BE50" s="199"/>
      <c r="BF50" s="198"/>
    </row>
    <row r="51" spans="1:58" ht="13.5" hidden="1" customHeight="1" x14ac:dyDescent="0.15">
      <c r="A51" s="202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199"/>
      <c r="BC51" s="198"/>
      <c r="BD51" s="199"/>
      <c r="BE51" s="199"/>
      <c r="BF51" s="198"/>
    </row>
    <row r="52" spans="1:58" ht="13.5" hidden="1" customHeight="1" x14ac:dyDescent="0.15">
      <c r="A52" s="216" t="s">
        <v>196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199"/>
      <c r="BC52" s="198"/>
      <c r="BD52" s="199"/>
      <c r="BE52" s="199"/>
      <c r="BF52" s="198"/>
    </row>
    <row r="53" spans="1:58" ht="13.5" hidden="1" customHeight="1" x14ac:dyDescent="0.15">
      <c r="A53" s="216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199"/>
      <c r="BC53" s="198"/>
      <c r="BD53" s="199"/>
      <c r="BE53" s="199"/>
      <c r="BF53" s="198"/>
    </row>
    <row r="54" spans="1:58" ht="13.5" hidden="1" customHeight="1" x14ac:dyDescent="0.15">
      <c r="A54" s="216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199"/>
      <c r="BC54" s="198"/>
      <c r="BD54" s="199"/>
      <c r="BE54" s="199"/>
      <c r="BF54" s="198"/>
    </row>
    <row r="55" spans="1:58" ht="13.5" hidden="1" customHeight="1" x14ac:dyDescent="0.15">
      <c r="A55" s="216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199"/>
      <c r="BC55" s="198"/>
      <c r="BD55" s="199"/>
      <c r="BE55" s="199"/>
      <c r="BF55" s="198"/>
    </row>
    <row r="56" spans="1:58" ht="13.5" hidden="1" customHeight="1" x14ac:dyDescent="0.15">
      <c r="A56" s="216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199"/>
      <c r="BC56" s="198"/>
      <c r="BD56" s="199"/>
      <c r="BE56" s="199"/>
      <c r="BF56" s="198"/>
    </row>
    <row r="57" spans="1:58" ht="13.5" hidden="1" customHeight="1" x14ac:dyDescent="0.15">
      <c r="A57" s="216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199"/>
      <c r="BC57" s="198"/>
      <c r="BD57" s="199"/>
      <c r="BE57" s="199"/>
      <c r="BF57" s="198"/>
    </row>
    <row r="58" spans="1:58" ht="13.5" hidden="1" customHeight="1" x14ac:dyDescent="0.15">
      <c r="A58" s="202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199"/>
      <c r="BC58" s="198"/>
      <c r="BD58" s="199"/>
      <c r="BE58" s="199"/>
      <c r="BF58" s="198"/>
    </row>
    <row r="59" spans="1:58" ht="13.5" hidden="1" customHeight="1" x14ac:dyDescent="0.15">
      <c r="A59" s="216" t="s">
        <v>195</v>
      </c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199"/>
      <c r="BC59" s="198"/>
      <c r="BD59" s="199"/>
      <c r="BE59" s="199"/>
      <c r="BF59" s="198"/>
    </row>
    <row r="60" spans="1:58" ht="13.5" hidden="1" customHeight="1" x14ac:dyDescent="0.15">
      <c r="A60" s="216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199"/>
      <c r="BC60" s="198"/>
      <c r="BD60" s="199"/>
      <c r="BE60" s="199"/>
      <c r="BF60" s="198"/>
    </row>
    <row r="61" spans="1:58" ht="13.5" hidden="1" customHeight="1" x14ac:dyDescent="0.15">
      <c r="A61" s="216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199"/>
      <c r="BC61" s="198"/>
      <c r="BD61" s="199"/>
      <c r="BE61" s="199"/>
      <c r="BF61" s="198"/>
    </row>
    <row r="62" spans="1:58" ht="13.5" hidden="1" customHeight="1" x14ac:dyDescent="0.15">
      <c r="A62" s="216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199"/>
      <c r="BC62" s="198"/>
      <c r="BD62" s="199"/>
      <c r="BE62" s="199"/>
      <c r="BF62" s="198"/>
    </row>
    <row r="63" spans="1:58" ht="13.5" hidden="1" customHeight="1" x14ac:dyDescent="0.15">
      <c r="A63" s="216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199"/>
      <c r="BC63" s="198"/>
      <c r="BD63" s="199"/>
      <c r="BE63" s="199"/>
      <c r="BF63" s="198"/>
    </row>
    <row r="64" spans="1:58" ht="13.5" hidden="1" customHeight="1" x14ac:dyDescent="0.15">
      <c r="A64" s="216"/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199"/>
      <c r="BC64" s="198"/>
      <c r="BD64" s="199"/>
      <c r="BE64" s="199"/>
      <c r="BF64" s="198"/>
    </row>
    <row r="65" spans="1:58" ht="13.5" hidden="1" customHeight="1" x14ac:dyDescent="0.15">
      <c r="A65" s="202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199"/>
      <c r="BC65" s="198"/>
      <c r="BD65" s="199"/>
      <c r="BE65" s="199"/>
      <c r="BF65" s="198"/>
    </row>
    <row r="66" spans="1:58" ht="13.5" hidden="1" customHeight="1" x14ac:dyDescent="0.15">
      <c r="A66" s="216" t="s">
        <v>194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199"/>
      <c r="BC66" s="198"/>
      <c r="BD66" s="199"/>
      <c r="BE66" s="199"/>
      <c r="BF66" s="198"/>
    </row>
    <row r="67" spans="1:58" ht="13.5" hidden="1" customHeight="1" x14ac:dyDescent="0.15">
      <c r="A67" s="216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199"/>
      <c r="BC67" s="198"/>
      <c r="BD67" s="199"/>
      <c r="BE67" s="199"/>
      <c r="BF67" s="198"/>
    </row>
    <row r="68" spans="1:58" ht="13.5" hidden="1" customHeight="1" x14ac:dyDescent="0.15">
      <c r="A68" s="216"/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199"/>
      <c r="BC68" s="198"/>
      <c r="BD68" s="199"/>
      <c r="BE68" s="199"/>
      <c r="BF68" s="198"/>
    </row>
    <row r="69" spans="1:58" ht="13.5" hidden="1" customHeight="1" x14ac:dyDescent="0.15">
      <c r="A69" s="216"/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199"/>
      <c r="BC69" s="198"/>
      <c r="BD69" s="199"/>
      <c r="BE69" s="199"/>
      <c r="BF69" s="198"/>
    </row>
    <row r="70" spans="1:58" ht="13.5" hidden="1" customHeight="1" x14ac:dyDescent="0.15">
      <c r="A70" s="216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199"/>
      <c r="BC70" s="198"/>
      <c r="BD70" s="199"/>
      <c r="BE70" s="199"/>
      <c r="BF70" s="198"/>
    </row>
    <row r="71" spans="1:58" ht="13.5" hidden="1" customHeight="1" x14ac:dyDescent="0.15">
      <c r="A71" s="216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199"/>
      <c r="BC71" s="198"/>
      <c r="BD71" s="199"/>
      <c r="BE71" s="199"/>
      <c r="BF71" s="198"/>
    </row>
    <row r="72" spans="1:58" ht="13.5" hidden="1" customHeight="1" x14ac:dyDescent="0.15">
      <c r="A72" s="202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199"/>
      <c r="BC72" s="198"/>
      <c r="BD72" s="199"/>
      <c r="BE72" s="199"/>
      <c r="BF72" s="198"/>
    </row>
    <row r="73" spans="1:58" ht="13.5" hidden="1" customHeight="1" x14ac:dyDescent="0.15">
      <c r="A73" s="216" t="s">
        <v>235</v>
      </c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199"/>
      <c r="BC73" s="198"/>
      <c r="BD73" s="199"/>
      <c r="BE73" s="199"/>
      <c r="BF73" s="198"/>
    </row>
    <row r="74" spans="1:58" ht="13.5" hidden="1" customHeight="1" x14ac:dyDescent="0.15">
      <c r="A74" s="216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199"/>
      <c r="BC74" s="198"/>
      <c r="BD74" s="199"/>
      <c r="BE74" s="199"/>
      <c r="BF74" s="198"/>
    </row>
    <row r="75" spans="1:58" ht="13.5" hidden="1" customHeight="1" x14ac:dyDescent="0.15">
      <c r="A75" s="216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199"/>
      <c r="BC75" s="198"/>
      <c r="BD75" s="199"/>
      <c r="BE75" s="199"/>
      <c r="BF75" s="198"/>
    </row>
    <row r="76" spans="1:58" ht="13.5" hidden="1" customHeight="1" x14ac:dyDescent="0.15">
      <c r="A76" s="216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199"/>
      <c r="BC76" s="198"/>
      <c r="BD76" s="199"/>
      <c r="BE76" s="199"/>
      <c r="BF76" s="198"/>
    </row>
    <row r="77" spans="1:58" ht="13.5" hidden="1" customHeight="1" x14ac:dyDescent="0.15">
      <c r="A77" s="216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199"/>
      <c r="BC77" s="198"/>
      <c r="BD77" s="199"/>
      <c r="BE77" s="199"/>
      <c r="BF77" s="198"/>
    </row>
    <row r="78" spans="1:58" ht="13.5" hidden="1" customHeight="1" x14ac:dyDescent="0.15">
      <c r="A78" s="216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  <c r="AH78" s="225"/>
      <c r="AI78" s="225"/>
      <c r="AJ78" s="225"/>
      <c r="AK78" s="225"/>
      <c r="AL78" s="225"/>
      <c r="AM78" s="225"/>
      <c r="AN78" s="225"/>
      <c r="AO78" s="225"/>
      <c r="AP78" s="225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199"/>
      <c r="BC78" s="198"/>
      <c r="BD78" s="199"/>
      <c r="BE78" s="199"/>
      <c r="BF78" s="198"/>
    </row>
    <row r="79" spans="1:58" ht="13.5" hidden="1" customHeight="1" x14ac:dyDescent="0.15">
      <c r="A79" s="202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199"/>
      <c r="BC79" s="198"/>
      <c r="BD79" s="199"/>
      <c r="BE79" s="199"/>
      <c r="BF79" s="198"/>
    </row>
    <row r="80" spans="1:58" ht="13.5" hidden="1" customHeight="1" x14ac:dyDescent="0.15">
      <c r="A80" s="216" t="s">
        <v>234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  <c r="AP80" s="225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199"/>
      <c r="BC80" s="198"/>
      <c r="BD80" s="199"/>
      <c r="BE80" s="199"/>
      <c r="BF80" s="198"/>
    </row>
    <row r="81" spans="1:58" ht="13.5" hidden="1" customHeight="1" x14ac:dyDescent="0.15">
      <c r="A81" s="216"/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199"/>
      <c r="BC81" s="198"/>
      <c r="BD81" s="199"/>
      <c r="BE81" s="199"/>
      <c r="BF81" s="198"/>
    </row>
    <row r="82" spans="1:58" ht="13.5" hidden="1" customHeight="1" x14ac:dyDescent="0.15">
      <c r="A82" s="216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199"/>
      <c r="BC82" s="198"/>
      <c r="BD82" s="199"/>
      <c r="BE82" s="199"/>
      <c r="BF82" s="198"/>
    </row>
    <row r="83" spans="1:58" ht="3.75" customHeight="1" x14ac:dyDescent="0.15">
      <c r="A83" s="216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199"/>
      <c r="BC83" s="198"/>
      <c r="BD83" s="199"/>
      <c r="BE83" s="199"/>
      <c r="BF83" s="198"/>
    </row>
    <row r="84" spans="1:58" ht="3.75" customHeight="1" x14ac:dyDescent="0.15">
      <c r="A84" s="216"/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199"/>
      <c r="BC84" s="198"/>
      <c r="BD84" s="199"/>
      <c r="BE84" s="199"/>
      <c r="BF84" s="198"/>
    </row>
    <row r="85" spans="1:58" ht="3.75" customHeight="1" x14ac:dyDescent="0.15">
      <c r="A85" s="216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199"/>
      <c r="BC85" s="198"/>
      <c r="BD85" s="199"/>
      <c r="BE85" s="199"/>
      <c r="BF85" s="198"/>
    </row>
    <row r="86" spans="1:58" ht="6" customHeight="1" x14ac:dyDescent="0.15">
      <c r="A86" s="198"/>
      <c r="B86" s="198"/>
      <c r="BB86" s="199"/>
      <c r="BC86" s="198"/>
      <c r="BD86" s="199"/>
      <c r="BE86" s="199"/>
      <c r="BF86" s="198"/>
    </row>
    <row r="87" spans="1:58" ht="12.75" customHeight="1" x14ac:dyDescent="0.15">
      <c r="A87" s="230" t="s">
        <v>233</v>
      </c>
      <c r="B87" s="230"/>
      <c r="C87" s="230"/>
      <c r="D87" s="230"/>
      <c r="E87" s="230"/>
      <c r="F87" s="230"/>
      <c r="G87" s="197"/>
      <c r="H87" s="228" t="s">
        <v>232</v>
      </c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198"/>
      <c r="X87" s="198"/>
      <c r="Y87" s="197" t="s">
        <v>231</v>
      </c>
      <c r="Z87" s="229" t="s">
        <v>230</v>
      </c>
      <c r="AA87" s="229"/>
      <c r="AB87" s="229"/>
      <c r="AC87" s="229"/>
      <c r="AD87" s="229"/>
      <c r="AE87" s="229"/>
      <c r="AF87" s="229"/>
      <c r="AG87" s="198"/>
      <c r="AH87" s="198"/>
      <c r="AI87" s="198"/>
      <c r="AJ87" s="198"/>
      <c r="AK87" s="198"/>
      <c r="AL87" s="198"/>
      <c r="AM87" s="198"/>
      <c r="AN87" s="198"/>
      <c r="AO87" s="200"/>
      <c r="AP87" s="198"/>
      <c r="AQ87" s="198"/>
      <c r="AR87" s="201" t="s">
        <v>229</v>
      </c>
      <c r="AS87" s="229" t="s">
        <v>228</v>
      </c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</row>
    <row r="88" spans="1:58" ht="3.75" customHeight="1" x14ac:dyDescent="0.15">
      <c r="A88" s="198"/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200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9"/>
      <c r="BB88" s="199"/>
      <c r="BC88" s="198"/>
      <c r="BD88" s="199"/>
      <c r="BE88" s="199"/>
      <c r="BF88" s="198"/>
    </row>
    <row r="89" spans="1:58" ht="12" customHeight="1" x14ac:dyDescent="0.15">
      <c r="A89" s="198"/>
      <c r="B89" s="198"/>
      <c r="C89" s="198"/>
      <c r="D89" s="198"/>
      <c r="E89" s="198"/>
      <c r="F89" s="198"/>
      <c r="G89" s="197" t="s">
        <v>227</v>
      </c>
      <c r="H89" s="228" t="s">
        <v>226</v>
      </c>
      <c r="I89" s="228"/>
      <c r="J89" s="228"/>
      <c r="K89" s="228"/>
      <c r="L89" s="228"/>
      <c r="M89" s="228"/>
      <c r="N89" s="228"/>
      <c r="O89" s="228"/>
      <c r="P89" s="228"/>
      <c r="Q89" s="228"/>
      <c r="R89" s="198"/>
      <c r="S89" s="198"/>
      <c r="T89" s="198"/>
      <c r="U89" s="199"/>
      <c r="V89" s="198"/>
      <c r="W89" s="198"/>
      <c r="X89" s="198"/>
      <c r="Y89" s="197" t="s">
        <v>225</v>
      </c>
      <c r="Z89" s="228" t="s">
        <v>224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198"/>
      <c r="AR89" s="197" t="s">
        <v>197</v>
      </c>
      <c r="AS89" s="229" t="s">
        <v>223</v>
      </c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</row>
    <row r="90" spans="1:58" ht="3.75" customHeight="1" x14ac:dyDescent="0.15">
      <c r="A90" s="198"/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9"/>
      <c r="BB90" s="199"/>
      <c r="BC90" s="198"/>
      <c r="BD90" s="199"/>
      <c r="BE90" s="199"/>
      <c r="BF90" s="198"/>
    </row>
    <row r="91" spans="1:58" ht="12.75" customHeight="1" x14ac:dyDescent="0.15">
      <c r="A91" s="198"/>
      <c r="B91" s="198"/>
      <c r="C91" s="198"/>
      <c r="D91" s="198"/>
      <c r="E91" s="198"/>
      <c r="F91" s="198"/>
      <c r="G91" s="197" t="s">
        <v>222</v>
      </c>
      <c r="H91" s="228" t="s">
        <v>221</v>
      </c>
      <c r="I91" s="228"/>
      <c r="J91" s="228"/>
      <c r="K91" s="228"/>
      <c r="L91" s="228"/>
      <c r="M91" s="228"/>
      <c r="N91" s="228"/>
      <c r="O91" s="228"/>
      <c r="P91" s="228"/>
      <c r="Q91" s="228"/>
      <c r="R91" s="198"/>
      <c r="S91" s="198"/>
      <c r="T91" s="198"/>
      <c r="U91" s="199"/>
      <c r="V91" s="198"/>
      <c r="W91" s="198"/>
      <c r="X91" s="198"/>
      <c r="Y91" s="197" t="s">
        <v>220</v>
      </c>
      <c r="Z91" s="228" t="s">
        <v>219</v>
      </c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198"/>
      <c r="AR91" s="197" t="s">
        <v>218</v>
      </c>
      <c r="AS91" s="228" t="s">
        <v>217</v>
      </c>
      <c r="AT91" s="228"/>
      <c r="AU91" s="228"/>
      <c r="AV91" s="228"/>
      <c r="AW91" s="228"/>
      <c r="AX91" s="228"/>
      <c r="AY91" s="228"/>
      <c r="AZ91" s="228"/>
      <c r="BA91" s="228"/>
      <c r="BB91" s="228"/>
      <c r="BC91" s="198"/>
      <c r="BD91" s="199"/>
      <c r="BE91" s="199"/>
      <c r="BF91" s="198"/>
    </row>
    <row r="92" spans="1:58" ht="12.75" customHeight="1" x14ac:dyDescent="0.1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9"/>
      <c r="BB92" s="199"/>
      <c r="BC92" s="198"/>
      <c r="BD92" s="199"/>
      <c r="BE92" s="199"/>
      <c r="BF92" s="198"/>
    </row>
    <row r="93" spans="1:58" ht="18" customHeight="1" x14ac:dyDescent="0.15">
      <c r="A93" s="226" t="s">
        <v>216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6"/>
      <c r="AW93" s="226"/>
      <c r="AX93" s="226"/>
      <c r="AY93" s="226"/>
      <c r="AZ93" s="226"/>
      <c r="BA93" s="226"/>
      <c r="BB93" s="199"/>
      <c r="BC93" s="198"/>
      <c r="BD93" s="199"/>
      <c r="BE93" s="199"/>
      <c r="BF93" s="198"/>
    </row>
    <row r="94" spans="1:58" ht="12.75" customHeight="1" x14ac:dyDescent="0.15">
      <c r="A94" s="212" t="s">
        <v>215</v>
      </c>
      <c r="B94" s="227" t="s">
        <v>214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 t="s">
        <v>40</v>
      </c>
      <c r="U94" s="227"/>
      <c r="V94" s="227"/>
      <c r="W94" s="227"/>
      <c r="X94" s="227"/>
      <c r="Y94" s="227"/>
      <c r="Z94" s="227"/>
      <c r="AA94" s="227"/>
      <c r="AB94" s="227"/>
      <c r="AC94" s="227" t="s">
        <v>213</v>
      </c>
      <c r="AD94" s="227"/>
      <c r="AE94" s="227"/>
      <c r="AF94" s="227"/>
      <c r="AG94" s="227"/>
      <c r="AH94" s="227"/>
      <c r="AI94" s="227"/>
      <c r="AJ94" s="227"/>
      <c r="AK94" s="227"/>
      <c r="AL94" s="227"/>
      <c r="AM94" s="227"/>
      <c r="AN94" s="227"/>
      <c r="AO94" s="227"/>
      <c r="AP94" s="227"/>
      <c r="AQ94" s="227"/>
      <c r="AR94" s="227"/>
      <c r="AS94" s="227"/>
      <c r="AT94" s="227"/>
      <c r="AU94" s="227"/>
      <c r="AV94" s="227"/>
      <c r="AW94" s="227"/>
      <c r="AX94" s="212" t="s">
        <v>212</v>
      </c>
      <c r="AY94" s="212"/>
      <c r="AZ94" s="212"/>
      <c r="BA94" s="212"/>
      <c r="BB94" s="212"/>
      <c r="BC94" s="212"/>
      <c r="BD94" s="227" t="s">
        <v>211</v>
      </c>
      <c r="BE94" s="227"/>
      <c r="BF94" s="227"/>
    </row>
    <row r="95" spans="1:58" ht="32.25" customHeight="1" x14ac:dyDescent="0.15">
      <c r="A95" s="212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 t="s">
        <v>134</v>
      </c>
      <c r="AD95" s="227"/>
      <c r="AE95" s="227"/>
      <c r="AF95" s="227"/>
      <c r="AG95" s="227"/>
      <c r="AH95" s="227"/>
      <c r="AI95" s="227"/>
      <c r="AJ95" s="227" t="s">
        <v>123</v>
      </c>
      <c r="AK95" s="227"/>
      <c r="AL95" s="227"/>
      <c r="AM95" s="227"/>
      <c r="AN95" s="227"/>
      <c r="AO95" s="227"/>
      <c r="AP95" s="227"/>
      <c r="AQ95" s="227" t="s">
        <v>138</v>
      </c>
      <c r="AR95" s="227"/>
      <c r="AS95" s="227"/>
      <c r="AT95" s="227"/>
      <c r="AU95" s="227"/>
      <c r="AV95" s="227"/>
      <c r="AW95" s="227"/>
      <c r="AX95" s="227" t="s">
        <v>210</v>
      </c>
      <c r="AY95" s="227"/>
      <c r="AZ95" s="227"/>
      <c r="BA95" s="227" t="s">
        <v>209</v>
      </c>
      <c r="BB95" s="227"/>
      <c r="BC95" s="227"/>
      <c r="BD95" s="227"/>
      <c r="BE95" s="232"/>
      <c r="BF95" s="227"/>
    </row>
    <row r="96" spans="1:58" ht="12" customHeight="1" x14ac:dyDescent="0.15">
      <c r="A96" s="212"/>
      <c r="B96" s="227" t="s">
        <v>12</v>
      </c>
      <c r="C96" s="227"/>
      <c r="D96" s="227"/>
      <c r="E96" s="227"/>
      <c r="F96" s="227"/>
      <c r="G96" s="227"/>
      <c r="H96" s="227" t="s">
        <v>208</v>
      </c>
      <c r="I96" s="227"/>
      <c r="J96" s="227"/>
      <c r="K96" s="227"/>
      <c r="L96" s="227"/>
      <c r="M96" s="227"/>
      <c r="N96" s="227" t="s">
        <v>207</v>
      </c>
      <c r="O96" s="227"/>
      <c r="P96" s="227"/>
      <c r="Q96" s="227"/>
      <c r="R96" s="227"/>
      <c r="S96" s="227"/>
      <c r="T96" s="227" t="s">
        <v>12</v>
      </c>
      <c r="U96" s="227"/>
      <c r="V96" s="227"/>
      <c r="W96" s="227" t="s">
        <v>208</v>
      </c>
      <c r="X96" s="227"/>
      <c r="Y96" s="227"/>
      <c r="Z96" s="227" t="s">
        <v>207</v>
      </c>
      <c r="AA96" s="227"/>
      <c r="AB96" s="227"/>
      <c r="AC96" s="227" t="s">
        <v>12</v>
      </c>
      <c r="AD96" s="227"/>
      <c r="AE96" s="227"/>
      <c r="AF96" s="227" t="s">
        <v>208</v>
      </c>
      <c r="AG96" s="227"/>
      <c r="AH96" s="227" t="s">
        <v>207</v>
      </c>
      <c r="AI96" s="227"/>
      <c r="AJ96" s="227" t="s">
        <v>12</v>
      </c>
      <c r="AK96" s="227"/>
      <c r="AL96" s="227"/>
      <c r="AM96" s="227" t="s">
        <v>208</v>
      </c>
      <c r="AN96" s="227"/>
      <c r="AO96" s="227" t="s">
        <v>207</v>
      </c>
      <c r="AP96" s="227"/>
      <c r="AQ96" s="227" t="s">
        <v>12</v>
      </c>
      <c r="AR96" s="227"/>
      <c r="AS96" s="227"/>
      <c r="AT96" s="227" t="s">
        <v>208</v>
      </c>
      <c r="AU96" s="227"/>
      <c r="AV96" s="227" t="s">
        <v>207</v>
      </c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</row>
    <row r="97" spans="1:58" ht="9.75" customHeight="1" x14ac:dyDescent="0.15">
      <c r="A97" s="212"/>
      <c r="B97" s="231" t="s">
        <v>205</v>
      </c>
      <c r="C97" s="231"/>
      <c r="D97" s="231"/>
      <c r="E97" s="231" t="s">
        <v>206</v>
      </c>
      <c r="F97" s="231"/>
      <c r="G97" s="231"/>
      <c r="H97" s="231" t="s">
        <v>205</v>
      </c>
      <c r="I97" s="231"/>
      <c r="J97" s="231"/>
      <c r="K97" s="231" t="s">
        <v>206</v>
      </c>
      <c r="L97" s="231"/>
      <c r="M97" s="231"/>
      <c r="N97" s="231" t="s">
        <v>205</v>
      </c>
      <c r="O97" s="231"/>
      <c r="P97" s="231"/>
      <c r="Q97" s="231" t="s">
        <v>206</v>
      </c>
      <c r="R97" s="231"/>
      <c r="S97" s="231"/>
      <c r="T97" s="231" t="s">
        <v>205</v>
      </c>
      <c r="U97" s="231"/>
      <c r="V97" s="231"/>
      <c r="W97" s="231" t="s">
        <v>205</v>
      </c>
      <c r="X97" s="231"/>
      <c r="Y97" s="231"/>
      <c r="Z97" s="231" t="s">
        <v>205</v>
      </c>
      <c r="AA97" s="231"/>
      <c r="AB97" s="231"/>
      <c r="AC97" s="231" t="s">
        <v>205</v>
      </c>
      <c r="AD97" s="231"/>
      <c r="AE97" s="231"/>
      <c r="AF97" s="231" t="s">
        <v>205</v>
      </c>
      <c r="AG97" s="231"/>
      <c r="AH97" s="231" t="s">
        <v>205</v>
      </c>
      <c r="AI97" s="231"/>
      <c r="AJ97" s="231" t="s">
        <v>205</v>
      </c>
      <c r="AK97" s="231"/>
      <c r="AL97" s="231"/>
      <c r="AM97" s="231" t="s">
        <v>205</v>
      </c>
      <c r="AN97" s="231"/>
      <c r="AO97" s="231" t="s">
        <v>205</v>
      </c>
      <c r="AP97" s="231"/>
      <c r="AQ97" s="231" t="s">
        <v>205</v>
      </c>
      <c r="AR97" s="231"/>
      <c r="AS97" s="231"/>
      <c r="AT97" s="231" t="s">
        <v>205</v>
      </c>
      <c r="AU97" s="231"/>
      <c r="AV97" s="231" t="s">
        <v>205</v>
      </c>
      <c r="AW97" s="231"/>
      <c r="AX97" s="231" t="s">
        <v>205</v>
      </c>
      <c r="AY97" s="231"/>
      <c r="AZ97" s="231"/>
      <c r="BA97" s="231" t="s">
        <v>205</v>
      </c>
      <c r="BB97" s="231"/>
      <c r="BC97" s="231"/>
      <c r="BD97" s="231" t="s">
        <v>205</v>
      </c>
      <c r="BE97" s="231"/>
      <c r="BF97" s="231"/>
    </row>
    <row r="98" spans="1:58" ht="12" customHeight="1" x14ac:dyDescent="0.15">
      <c r="A98" s="197" t="s">
        <v>204</v>
      </c>
      <c r="B98" s="225" t="s">
        <v>203</v>
      </c>
      <c r="C98" s="225"/>
      <c r="D98" s="225"/>
      <c r="E98" s="225">
        <v>1404</v>
      </c>
      <c r="F98" s="225"/>
      <c r="G98" s="225"/>
      <c r="H98" s="225" t="s">
        <v>202</v>
      </c>
      <c r="I98" s="225"/>
      <c r="J98" s="225"/>
      <c r="K98" s="225">
        <v>612</v>
      </c>
      <c r="L98" s="225"/>
      <c r="M98" s="225"/>
      <c r="N98" s="225" t="s">
        <v>201</v>
      </c>
      <c r="O98" s="225"/>
      <c r="P98" s="225"/>
      <c r="Q98" s="225">
        <v>792</v>
      </c>
      <c r="R98" s="225"/>
      <c r="S98" s="225"/>
      <c r="T98" s="225" t="s">
        <v>191</v>
      </c>
      <c r="U98" s="225"/>
      <c r="V98" s="225"/>
      <c r="W98" s="225"/>
      <c r="X98" s="225"/>
      <c r="Y98" s="225"/>
      <c r="Z98" s="225" t="s">
        <v>191</v>
      </c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 t="s">
        <v>198</v>
      </c>
      <c r="BE98" s="225"/>
      <c r="BF98" s="225"/>
    </row>
    <row r="99" spans="1:58" ht="12" customHeight="1" x14ac:dyDescent="0.15">
      <c r="A99" s="197" t="s">
        <v>200</v>
      </c>
      <c r="B99" s="225">
        <v>34</v>
      </c>
      <c r="C99" s="225"/>
      <c r="D99" s="225"/>
      <c r="E99" s="225">
        <v>1224</v>
      </c>
      <c r="F99" s="225"/>
      <c r="G99" s="225"/>
      <c r="H99" s="225">
        <v>17</v>
      </c>
      <c r="I99" s="225"/>
      <c r="J99" s="225"/>
      <c r="K99" s="225">
        <v>612</v>
      </c>
      <c r="L99" s="225"/>
      <c r="M99" s="225"/>
      <c r="N99" s="225">
        <v>17</v>
      </c>
      <c r="O99" s="225"/>
      <c r="P99" s="225"/>
      <c r="Q99" s="225">
        <v>612</v>
      </c>
      <c r="R99" s="225"/>
      <c r="S99" s="225"/>
      <c r="T99" s="225">
        <v>1</v>
      </c>
      <c r="U99" s="225"/>
      <c r="V99" s="225"/>
      <c r="W99" s="225"/>
      <c r="X99" s="225"/>
      <c r="Y99" s="225"/>
      <c r="Z99" s="225" t="s">
        <v>199</v>
      </c>
      <c r="AA99" s="225"/>
      <c r="AB99" s="225"/>
      <c r="AC99" s="225">
        <v>4</v>
      </c>
      <c r="AD99" s="225"/>
      <c r="AE99" s="225"/>
      <c r="AF99" s="225"/>
      <c r="AG99" s="225"/>
      <c r="AH99" s="225">
        <v>4</v>
      </c>
      <c r="AI99" s="225"/>
      <c r="AJ99" s="225">
        <v>2</v>
      </c>
      <c r="AK99" s="225"/>
      <c r="AL99" s="225"/>
      <c r="AM99" s="225"/>
      <c r="AN99" s="225"/>
      <c r="AO99" s="225">
        <v>2</v>
      </c>
      <c r="AP99" s="225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 t="s">
        <v>198</v>
      </c>
      <c r="BE99" s="225"/>
      <c r="BF99" s="225"/>
    </row>
    <row r="100" spans="1:58" ht="12" customHeight="1" x14ac:dyDescent="0.15">
      <c r="A100" s="197" t="s">
        <v>197</v>
      </c>
      <c r="B100" s="225">
        <v>31</v>
      </c>
      <c r="C100" s="225"/>
      <c r="D100" s="225"/>
      <c r="E100" s="225">
        <v>1116</v>
      </c>
      <c r="F100" s="225"/>
      <c r="G100" s="225"/>
      <c r="H100" s="225">
        <v>11</v>
      </c>
      <c r="I100" s="225"/>
      <c r="J100" s="225"/>
      <c r="K100" s="225">
        <v>396</v>
      </c>
      <c r="L100" s="225"/>
      <c r="M100" s="225"/>
      <c r="N100" s="225">
        <v>20</v>
      </c>
      <c r="O100" s="225"/>
      <c r="P100" s="225"/>
      <c r="Q100" s="225">
        <v>720</v>
      </c>
      <c r="R100" s="225"/>
      <c r="S100" s="225"/>
      <c r="T100" s="225">
        <v>2.5</v>
      </c>
      <c r="U100" s="225"/>
      <c r="V100" s="225"/>
      <c r="W100" s="225">
        <v>0.5</v>
      </c>
      <c r="X100" s="225"/>
      <c r="Y100" s="225"/>
      <c r="Z100" s="225">
        <v>2</v>
      </c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>
        <v>8.5</v>
      </c>
      <c r="AK100" s="225"/>
      <c r="AL100" s="225"/>
      <c r="AM100" s="225">
        <v>5.5</v>
      </c>
      <c r="AN100" s="225"/>
      <c r="AO100" s="225">
        <v>3</v>
      </c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>
        <v>8</v>
      </c>
      <c r="BE100" s="225"/>
      <c r="BF100" s="225"/>
    </row>
    <row r="101" spans="1:58" ht="12" customHeight="1" x14ac:dyDescent="0.15">
      <c r="A101" s="197" t="s">
        <v>196</v>
      </c>
      <c r="B101" s="225">
        <v>21</v>
      </c>
      <c r="C101" s="225"/>
      <c r="D101" s="225"/>
      <c r="E101" s="225">
        <v>756</v>
      </c>
      <c r="F101" s="225"/>
      <c r="G101" s="225"/>
      <c r="H101" s="225">
        <v>12</v>
      </c>
      <c r="I101" s="225"/>
      <c r="J101" s="225"/>
      <c r="K101" s="225">
        <v>432</v>
      </c>
      <c r="L101" s="225"/>
      <c r="M101" s="225"/>
      <c r="N101" s="225">
        <v>9</v>
      </c>
      <c r="O101" s="225"/>
      <c r="P101" s="225"/>
      <c r="Q101" s="225">
        <v>324</v>
      </c>
      <c r="R101" s="225"/>
      <c r="S101" s="225"/>
      <c r="T101" s="225">
        <v>1.5</v>
      </c>
      <c r="U101" s="225"/>
      <c r="V101" s="225"/>
      <c r="W101" s="225">
        <v>0.5</v>
      </c>
      <c r="X101" s="225"/>
      <c r="Y101" s="225"/>
      <c r="Z101" s="225">
        <v>1</v>
      </c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>
        <v>8.5</v>
      </c>
      <c r="AK101" s="225"/>
      <c r="AL101" s="225"/>
      <c r="AM101" s="225">
        <v>4.5</v>
      </c>
      <c r="AN101" s="225"/>
      <c r="AO101" s="225">
        <v>4</v>
      </c>
      <c r="AP101" s="225"/>
      <c r="AQ101" s="225">
        <v>4</v>
      </c>
      <c r="AR101" s="225"/>
      <c r="AS101" s="225"/>
      <c r="AT101" s="225"/>
      <c r="AU101" s="225"/>
      <c r="AV101" s="225">
        <v>4</v>
      </c>
      <c r="AW101" s="225"/>
      <c r="AX101" s="225" t="s">
        <v>192</v>
      </c>
      <c r="AY101" s="225"/>
      <c r="AZ101" s="225"/>
      <c r="BA101" s="225" t="s">
        <v>191</v>
      </c>
      <c r="BB101" s="225"/>
      <c r="BC101" s="225"/>
      <c r="BD101" s="225"/>
      <c r="BE101" s="225"/>
      <c r="BF101" s="225"/>
    </row>
    <row r="102" spans="1:58" ht="12" customHeight="1" x14ac:dyDescent="0.15">
      <c r="A102" s="197" t="s">
        <v>195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</row>
    <row r="103" spans="1:58" ht="12" customHeight="1" x14ac:dyDescent="0.15">
      <c r="A103" s="197" t="s">
        <v>194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</row>
    <row r="104" spans="1:58" ht="40.5" customHeight="1" x14ac:dyDescent="0.15">
      <c r="A104" s="196" t="s">
        <v>193</v>
      </c>
      <c r="B104" s="234">
        <f>SUM(B99:B103)</f>
        <v>86</v>
      </c>
      <c r="C104" s="234"/>
      <c r="D104" s="234"/>
      <c r="E104" s="234">
        <f>SUM(E99:E103)</f>
        <v>3096</v>
      </c>
      <c r="F104" s="234"/>
      <c r="G104" s="234"/>
      <c r="H104" s="234">
        <f>SUM(H99:H103)</f>
        <v>40</v>
      </c>
      <c r="I104" s="234"/>
      <c r="J104" s="234"/>
      <c r="K104" s="234">
        <f>SUM(K99:K103)</f>
        <v>1440</v>
      </c>
      <c r="L104" s="234"/>
      <c r="M104" s="234"/>
      <c r="N104" s="234">
        <f>SUM(N99:N103)</f>
        <v>46</v>
      </c>
      <c r="O104" s="234"/>
      <c r="P104" s="234"/>
      <c r="Q104" s="234">
        <f>SUM(Q99:Q103)</f>
        <v>1656</v>
      </c>
      <c r="R104" s="234"/>
      <c r="S104" s="234"/>
      <c r="T104" s="233">
        <f>SUM(T99:T103)</f>
        <v>5</v>
      </c>
      <c r="U104" s="233"/>
      <c r="V104" s="233"/>
      <c r="W104" s="233">
        <f>SUM(W100:W103)</f>
        <v>1</v>
      </c>
      <c r="X104" s="233"/>
      <c r="Y104" s="233"/>
      <c r="Z104" s="233">
        <v>4</v>
      </c>
      <c r="AA104" s="233"/>
      <c r="AB104" s="233"/>
      <c r="AC104" s="233">
        <v>4</v>
      </c>
      <c r="AD104" s="233"/>
      <c r="AE104" s="233"/>
      <c r="AF104" s="233"/>
      <c r="AG104" s="233"/>
      <c r="AH104" s="233">
        <v>4</v>
      </c>
      <c r="AI104" s="233"/>
      <c r="AJ104" s="233">
        <f>SUM(AJ99:AJ103)</f>
        <v>19</v>
      </c>
      <c r="AK104" s="233"/>
      <c r="AL104" s="233"/>
      <c r="AM104" s="233">
        <f>SUM(AM100:AM103)</f>
        <v>10</v>
      </c>
      <c r="AN104" s="233"/>
      <c r="AO104" s="233">
        <f>SUM(AO99:AO103)</f>
        <v>9</v>
      </c>
      <c r="AP104" s="233"/>
      <c r="AQ104" s="233" t="s">
        <v>192</v>
      </c>
      <c r="AR104" s="233"/>
      <c r="AS104" s="233"/>
      <c r="AT104" s="233"/>
      <c r="AU104" s="233"/>
      <c r="AV104" s="233">
        <v>4</v>
      </c>
      <c r="AW104" s="233"/>
      <c r="AX104" s="233" t="s">
        <v>192</v>
      </c>
      <c r="AY104" s="233"/>
      <c r="AZ104" s="233"/>
      <c r="BA104" s="233" t="s">
        <v>191</v>
      </c>
      <c r="BB104" s="233"/>
      <c r="BC104" s="233"/>
      <c r="BD104" s="233">
        <v>19</v>
      </c>
      <c r="BE104" s="233"/>
      <c r="BF104" s="233"/>
    </row>
  </sheetData>
  <mergeCells count="1087">
    <mergeCell ref="AV104:AW104"/>
    <mergeCell ref="AX104:AZ104"/>
    <mergeCell ref="BA104:BC104"/>
    <mergeCell ref="BD104:BF104"/>
    <mergeCell ref="AH104:AI104"/>
    <mergeCell ref="AJ104:AL104"/>
    <mergeCell ref="AM104:AN104"/>
    <mergeCell ref="AO104:AP104"/>
    <mergeCell ref="AQ104:AS104"/>
    <mergeCell ref="AT104:AU104"/>
    <mergeCell ref="Q104:S104"/>
    <mergeCell ref="T104:V104"/>
    <mergeCell ref="W104:Y104"/>
    <mergeCell ref="Z104:AB104"/>
    <mergeCell ref="AC104:AE104"/>
    <mergeCell ref="AF104:AG104"/>
    <mergeCell ref="B104:D104"/>
    <mergeCell ref="E104:G104"/>
    <mergeCell ref="H104:J104"/>
    <mergeCell ref="K104:M104"/>
    <mergeCell ref="N104:P104"/>
    <mergeCell ref="AX103:AZ103"/>
    <mergeCell ref="T103:V103"/>
    <mergeCell ref="W103:Y103"/>
    <mergeCell ref="Z103:AB103"/>
    <mergeCell ref="AC103:AE103"/>
    <mergeCell ref="BA103:BC103"/>
    <mergeCell ref="BD103:BF103"/>
    <mergeCell ref="AJ103:AL103"/>
    <mergeCell ref="AM103:AN103"/>
    <mergeCell ref="AO103:AP103"/>
    <mergeCell ref="AQ103:AS103"/>
    <mergeCell ref="AT103:AU103"/>
    <mergeCell ref="AV103:AW103"/>
    <mergeCell ref="AF103:AG103"/>
    <mergeCell ref="AH103:AI103"/>
    <mergeCell ref="B103:D103"/>
    <mergeCell ref="E103:G103"/>
    <mergeCell ref="H103:J103"/>
    <mergeCell ref="K103:M103"/>
    <mergeCell ref="N103:P103"/>
    <mergeCell ref="Q103:S103"/>
    <mergeCell ref="AX102:AZ102"/>
    <mergeCell ref="BA102:BC102"/>
    <mergeCell ref="BD102:BF102"/>
    <mergeCell ref="AH102:AI102"/>
    <mergeCell ref="AJ102:AL102"/>
    <mergeCell ref="AM102:AN102"/>
    <mergeCell ref="AO102:AP102"/>
    <mergeCell ref="AQ102:AS102"/>
    <mergeCell ref="AT102:AU102"/>
    <mergeCell ref="Q102:S102"/>
    <mergeCell ref="T102:V102"/>
    <mergeCell ref="W102:Y102"/>
    <mergeCell ref="Z102:AB102"/>
    <mergeCell ref="AC102:AE102"/>
    <mergeCell ref="AF102:AG102"/>
    <mergeCell ref="AX101:AZ101"/>
    <mergeCell ref="BA101:BC101"/>
    <mergeCell ref="BD101:BF101"/>
    <mergeCell ref="B102:D102"/>
    <mergeCell ref="E102:G102"/>
    <mergeCell ref="H102:J102"/>
    <mergeCell ref="K102:M102"/>
    <mergeCell ref="N102:P102"/>
    <mergeCell ref="AJ101:AL101"/>
    <mergeCell ref="AM101:AN101"/>
    <mergeCell ref="AO101:AP101"/>
    <mergeCell ref="AQ101:AS101"/>
    <mergeCell ref="AT101:AU101"/>
    <mergeCell ref="AV101:AW101"/>
    <mergeCell ref="T101:V101"/>
    <mergeCell ref="W101:Y101"/>
    <mergeCell ref="Z101:AB101"/>
    <mergeCell ref="AC101:AE101"/>
    <mergeCell ref="AF101:AG101"/>
    <mergeCell ref="AH101:AI101"/>
    <mergeCell ref="B101:D101"/>
    <mergeCell ref="E101:G101"/>
    <mergeCell ref="H101:J101"/>
    <mergeCell ref="K101:M101"/>
    <mergeCell ref="N101:P101"/>
    <mergeCell ref="Q101:S101"/>
    <mergeCell ref="AV102:AW102"/>
    <mergeCell ref="AX100:AZ100"/>
    <mergeCell ref="BA100:BC100"/>
    <mergeCell ref="BD100:BF100"/>
    <mergeCell ref="AH100:AI100"/>
    <mergeCell ref="AJ100:AL100"/>
    <mergeCell ref="AM100:AN100"/>
    <mergeCell ref="AO100:AP100"/>
    <mergeCell ref="AQ100:AS100"/>
    <mergeCell ref="AT100:AU100"/>
    <mergeCell ref="Q100:S100"/>
    <mergeCell ref="T100:V100"/>
    <mergeCell ref="W100:Y100"/>
    <mergeCell ref="Z100:AB100"/>
    <mergeCell ref="AC100:AE100"/>
    <mergeCell ref="AF100:AG100"/>
    <mergeCell ref="AX99:AZ99"/>
    <mergeCell ref="BA99:BC99"/>
    <mergeCell ref="BD99:BF99"/>
    <mergeCell ref="B100:D100"/>
    <mergeCell ref="E100:G100"/>
    <mergeCell ref="H100:J100"/>
    <mergeCell ref="K100:M100"/>
    <mergeCell ref="N100:P100"/>
    <mergeCell ref="AJ99:AL99"/>
    <mergeCell ref="AM99:AN99"/>
    <mergeCell ref="AO99:AP99"/>
    <mergeCell ref="AQ99:AS99"/>
    <mergeCell ref="AT99:AU99"/>
    <mergeCell ref="AV99:AW99"/>
    <mergeCell ref="T99:V99"/>
    <mergeCell ref="W99:Y99"/>
    <mergeCell ref="Z99:AB99"/>
    <mergeCell ref="AC99:AE99"/>
    <mergeCell ref="AF99:AG99"/>
    <mergeCell ref="AH99:AI99"/>
    <mergeCell ref="AV100:AW100"/>
    <mergeCell ref="BA98:BC98"/>
    <mergeCell ref="BD98:BF98"/>
    <mergeCell ref="B99:D99"/>
    <mergeCell ref="E99:G99"/>
    <mergeCell ref="H99:J99"/>
    <mergeCell ref="K99:M99"/>
    <mergeCell ref="N99:P99"/>
    <mergeCell ref="Q99:S99"/>
    <mergeCell ref="AM98:AN98"/>
    <mergeCell ref="AO98:AP98"/>
    <mergeCell ref="AQ98:AS98"/>
    <mergeCell ref="AT98:AU98"/>
    <mergeCell ref="AV98:AW98"/>
    <mergeCell ref="AX98:AZ98"/>
    <mergeCell ref="W98:Y98"/>
    <mergeCell ref="Z98:AB98"/>
    <mergeCell ref="AC98:AE98"/>
    <mergeCell ref="AF98:AG98"/>
    <mergeCell ref="AH98:AI98"/>
    <mergeCell ref="AJ98:AL98"/>
    <mergeCell ref="B98:D98"/>
    <mergeCell ref="E98:G98"/>
    <mergeCell ref="H98:J98"/>
    <mergeCell ref="K98:M98"/>
    <mergeCell ref="N98:P98"/>
    <mergeCell ref="Q98:S98"/>
    <mergeCell ref="T98:V98"/>
    <mergeCell ref="AM97:AN97"/>
    <mergeCell ref="AO97:AP97"/>
    <mergeCell ref="AQ97:AS97"/>
    <mergeCell ref="AT97:AU97"/>
    <mergeCell ref="AV97:AW97"/>
    <mergeCell ref="AX97:AZ97"/>
    <mergeCell ref="W97:Y97"/>
    <mergeCell ref="Z97:AB97"/>
    <mergeCell ref="AC97:AE97"/>
    <mergeCell ref="AF97:AG97"/>
    <mergeCell ref="AH97:AI97"/>
    <mergeCell ref="AJ97:AL97"/>
    <mergeCell ref="AQ96:AS96"/>
    <mergeCell ref="AT96:AU96"/>
    <mergeCell ref="AV96:AW96"/>
    <mergeCell ref="B97:D97"/>
    <mergeCell ref="E97:G97"/>
    <mergeCell ref="H97:J97"/>
    <mergeCell ref="K97:M97"/>
    <mergeCell ref="N97:P97"/>
    <mergeCell ref="Q97:S97"/>
    <mergeCell ref="T97:V97"/>
    <mergeCell ref="W96:Y96"/>
    <mergeCell ref="Z96:AB96"/>
    <mergeCell ref="AC96:AE96"/>
    <mergeCell ref="AF96:AG96"/>
    <mergeCell ref="AH96:AI96"/>
    <mergeCell ref="AJ96:AL96"/>
    <mergeCell ref="BD94:BF96"/>
    <mergeCell ref="AC95:AI95"/>
    <mergeCell ref="AJ95:AP95"/>
    <mergeCell ref="AQ95:AW95"/>
    <mergeCell ref="AX95:AZ96"/>
    <mergeCell ref="BA95:BC96"/>
    <mergeCell ref="AM96:AN96"/>
    <mergeCell ref="AO96:AP96"/>
    <mergeCell ref="BA97:BC97"/>
    <mergeCell ref="BD97:BF97"/>
    <mergeCell ref="A93:BA93"/>
    <mergeCell ref="A94:A97"/>
    <mergeCell ref="B94:S95"/>
    <mergeCell ref="T94:AB95"/>
    <mergeCell ref="AC94:AW94"/>
    <mergeCell ref="AX94:BC94"/>
    <mergeCell ref="B96:G96"/>
    <mergeCell ref="H96:M96"/>
    <mergeCell ref="N96:S96"/>
    <mergeCell ref="T96:V96"/>
    <mergeCell ref="H89:Q89"/>
    <mergeCell ref="Z89:AP89"/>
    <mergeCell ref="AS89:BF89"/>
    <mergeCell ref="H91:Q91"/>
    <mergeCell ref="Z91:AP91"/>
    <mergeCell ref="AS91:BB91"/>
    <mergeCell ref="AX80:AX85"/>
    <mergeCell ref="AY80:AY85"/>
    <mergeCell ref="AZ80:AZ85"/>
    <mergeCell ref="BA80:BA85"/>
    <mergeCell ref="A87:F87"/>
    <mergeCell ref="H87:V87"/>
    <mergeCell ref="Z87:AF87"/>
    <mergeCell ref="AS87:BF87"/>
    <mergeCell ref="AR80:AR85"/>
    <mergeCell ref="AS80:AS85"/>
    <mergeCell ref="AT80:AT85"/>
    <mergeCell ref="AU80:AU85"/>
    <mergeCell ref="AV80:AV85"/>
    <mergeCell ref="AW80:AW85"/>
    <mergeCell ref="AL80:AL85"/>
    <mergeCell ref="AM80:AM85"/>
    <mergeCell ref="AZ73:AZ78"/>
    <mergeCell ref="BA73:BA78"/>
    <mergeCell ref="B79:BA79"/>
    <mergeCell ref="A80:A85"/>
    <mergeCell ref="B80:B85"/>
    <mergeCell ref="C80:C85"/>
    <mergeCell ref="D80:D85"/>
    <mergeCell ref="E80:E85"/>
    <mergeCell ref="F80:F85"/>
    <mergeCell ref="G80:G85"/>
    <mergeCell ref="AT73:AT78"/>
    <mergeCell ref="AU73:AU78"/>
    <mergeCell ref="AV73:AV78"/>
    <mergeCell ref="AW73:AW78"/>
    <mergeCell ref="AX73:AX78"/>
    <mergeCell ref="AY73:AY78"/>
    <mergeCell ref="AN73:AN78"/>
    <mergeCell ref="AO73:AO78"/>
    <mergeCell ref="AP73:AP78"/>
    <mergeCell ref="AQ73:AQ78"/>
    <mergeCell ref="AN80:AN85"/>
    <mergeCell ref="AO80:AO85"/>
    <mergeCell ref="AP80:AP85"/>
    <mergeCell ref="AQ80:AQ85"/>
    <mergeCell ref="AF80:AF85"/>
    <mergeCell ref="AG80:AG85"/>
    <mergeCell ref="AH80:AH85"/>
    <mergeCell ref="AI80:AI85"/>
    <mergeCell ref="AJ80:AJ85"/>
    <mergeCell ref="AK80:AK85"/>
    <mergeCell ref="Z80:Z85"/>
    <mergeCell ref="AA80:AA85"/>
    <mergeCell ref="AD73:AD78"/>
    <mergeCell ref="AE73:AE78"/>
    <mergeCell ref="AF73:AF78"/>
    <mergeCell ref="AG73:AG78"/>
    <mergeCell ref="V73:V78"/>
    <mergeCell ref="W73:W78"/>
    <mergeCell ref="X73:X78"/>
    <mergeCell ref="Y73:Y78"/>
    <mergeCell ref="Z73:Z78"/>
    <mergeCell ref="AA73:AA78"/>
    <mergeCell ref="N80:N85"/>
    <mergeCell ref="O80:O85"/>
    <mergeCell ref="P80:P85"/>
    <mergeCell ref="Q80:Q85"/>
    <mergeCell ref="R80:R85"/>
    <mergeCell ref="S80:S85"/>
    <mergeCell ref="H80:H85"/>
    <mergeCell ref="I80:I85"/>
    <mergeCell ref="J80:J85"/>
    <mergeCell ref="K80:K85"/>
    <mergeCell ref="L80:L85"/>
    <mergeCell ref="M80:M85"/>
    <mergeCell ref="AB80:AB85"/>
    <mergeCell ref="AC80:AC85"/>
    <mergeCell ref="AD80:AD85"/>
    <mergeCell ref="AE80:AE85"/>
    <mergeCell ref="T80:T85"/>
    <mergeCell ref="U80:U85"/>
    <mergeCell ref="V80:V85"/>
    <mergeCell ref="W80:W85"/>
    <mergeCell ref="X80:X85"/>
    <mergeCell ref="Y80:Y85"/>
    <mergeCell ref="P73:P78"/>
    <mergeCell ref="Q73:Q78"/>
    <mergeCell ref="R73:R78"/>
    <mergeCell ref="S73:S78"/>
    <mergeCell ref="T73:T78"/>
    <mergeCell ref="U73:U78"/>
    <mergeCell ref="J73:J78"/>
    <mergeCell ref="K73:K78"/>
    <mergeCell ref="L73:L78"/>
    <mergeCell ref="M73:M78"/>
    <mergeCell ref="N73:N78"/>
    <mergeCell ref="O73:O78"/>
    <mergeCell ref="B72:BA72"/>
    <mergeCell ref="A73:A78"/>
    <mergeCell ref="B73:B78"/>
    <mergeCell ref="C73:C78"/>
    <mergeCell ref="D73:D78"/>
    <mergeCell ref="E73:E78"/>
    <mergeCell ref="F73:F78"/>
    <mergeCell ref="G73:G78"/>
    <mergeCell ref="H73:H78"/>
    <mergeCell ref="I73:I78"/>
    <mergeCell ref="AR73:AR78"/>
    <mergeCell ref="AS73:AS78"/>
    <mergeCell ref="AH73:AH78"/>
    <mergeCell ref="AI73:AI78"/>
    <mergeCell ref="AJ73:AJ78"/>
    <mergeCell ref="AK73:AK78"/>
    <mergeCell ref="AL73:AL78"/>
    <mergeCell ref="AM73:AM78"/>
    <mergeCell ref="AB73:AB78"/>
    <mergeCell ref="AC73:AC78"/>
    <mergeCell ref="AV66:AV71"/>
    <mergeCell ref="AW66:AW71"/>
    <mergeCell ref="AX66:AX71"/>
    <mergeCell ref="AY66:AY71"/>
    <mergeCell ref="AZ66:AZ71"/>
    <mergeCell ref="BA66:BA71"/>
    <mergeCell ref="AP66:AP71"/>
    <mergeCell ref="AQ66:AQ71"/>
    <mergeCell ref="AR66:AR71"/>
    <mergeCell ref="AS66:AS71"/>
    <mergeCell ref="AT66:AT71"/>
    <mergeCell ref="AU66:AU71"/>
    <mergeCell ref="AJ66:AJ71"/>
    <mergeCell ref="AK66:AK71"/>
    <mergeCell ref="AL66:AL71"/>
    <mergeCell ref="AM66:AM71"/>
    <mergeCell ref="AN66:AN71"/>
    <mergeCell ref="AO66:AO71"/>
    <mergeCell ref="AD66:AD71"/>
    <mergeCell ref="AE66:AE71"/>
    <mergeCell ref="AF66:AF71"/>
    <mergeCell ref="AG66:AG71"/>
    <mergeCell ref="AH66:AH71"/>
    <mergeCell ref="AI66:AI71"/>
    <mergeCell ref="X66:X71"/>
    <mergeCell ref="Y66:Y71"/>
    <mergeCell ref="Z66:Z71"/>
    <mergeCell ref="AA66:AA71"/>
    <mergeCell ref="AB66:AB71"/>
    <mergeCell ref="AC66:AC71"/>
    <mergeCell ref="R66:R71"/>
    <mergeCell ref="S66:S71"/>
    <mergeCell ref="T66:T71"/>
    <mergeCell ref="U66:U71"/>
    <mergeCell ref="V66:V71"/>
    <mergeCell ref="W66:W71"/>
    <mergeCell ref="L66:L71"/>
    <mergeCell ref="M66:M71"/>
    <mergeCell ref="N66:N71"/>
    <mergeCell ref="O66:O71"/>
    <mergeCell ref="P66:P71"/>
    <mergeCell ref="Q66:Q71"/>
    <mergeCell ref="F66:F71"/>
    <mergeCell ref="G66:G71"/>
    <mergeCell ref="H66:H71"/>
    <mergeCell ref="I66:I71"/>
    <mergeCell ref="J66:J71"/>
    <mergeCell ref="K66:K71"/>
    <mergeCell ref="AX59:AX64"/>
    <mergeCell ref="AY59:AY64"/>
    <mergeCell ref="AZ59:AZ64"/>
    <mergeCell ref="BA59:BA64"/>
    <mergeCell ref="B65:BA65"/>
    <mergeCell ref="W59:W64"/>
    <mergeCell ref="X59:X64"/>
    <mergeCell ref="Y59:Y64"/>
    <mergeCell ref="N59:N64"/>
    <mergeCell ref="O59:O64"/>
    <mergeCell ref="P59:P64"/>
    <mergeCell ref="Q59:Q64"/>
    <mergeCell ref="R59:R64"/>
    <mergeCell ref="S59:S64"/>
    <mergeCell ref="H59:H64"/>
    <mergeCell ref="I59:I64"/>
    <mergeCell ref="J59:J64"/>
    <mergeCell ref="K59:K64"/>
    <mergeCell ref="L59:L64"/>
    <mergeCell ref="M59:M64"/>
    <mergeCell ref="A66:A71"/>
    <mergeCell ref="B66:B71"/>
    <mergeCell ref="C66:C71"/>
    <mergeCell ref="D66:D71"/>
    <mergeCell ref="E66:E71"/>
    <mergeCell ref="AR59:AR64"/>
    <mergeCell ref="AS59:AS64"/>
    <mergeCell ref="AT59:AT64"/>
    <mergeCell ref="AU59:AU64"/>
    <mergeCell ref="AV59:AV64"/>
    <mergeCell ref="AW59:AW64"/>
    <mergeCell ref="AL59:AL64"/>
    <mergeCell ref="AM59:AM64"/>
    <mergeCell ref="AN59:AN64"/>
    <mergeCell ref="AO59:AO64"/>
    <mergeCell ref="AP59:AP64"/>
    <mergeCell ref="AQ59:AQ64"/>
    <mergeCell ref="AF59:AF64"/>
    <mergeCell ref="AG59:AG64"/>
    <mergeCell ref="AH59:AH64"/>
    <mergeCell ref="AI59:AI64"/>
    <mergeCell ref="AJ59:AJ64"/>
    <mergeCell ref="AK59:AK64"/>
    <mergeCell ref="Z59:Z64"/>
    <mergeCell ref="AA59:AA64"/>
    <mergeCell ref="AB59:AB64"/>
    <mergeCell ref="AC59:AC64"/>
    <mergeCell ref="AD59:AD64"/>
    <mergeCell ref="AE59:AE64"/>
    <mergeCell ref="T59:T64"/>
    <mergeCell ref="U59:U64"/>
    <mergeCell ref="V59:V64"/>
    <mergeCell ref="AZ52:AZ57"/>
    <mergeCell ref="BA52:BA57"/>
    <mergeCell ref="B58:BA58"/>
    <mergeCell ref="A59:A64"/>
    <mergeCell ref="B59:B64"/>
    <mergeCell ref="C59:C64"/>
    <mergeCell ref="D59:D64"/>
    <mergeCell ref="E59:E64"/>
    <mergeCell ref="F59:F64"/>
    <mergeCell ref="G59:G64"/>
    <mergeCell ref="AT52:AT57"/>
    <mergeCell ref="AU52:AU57"/>
    <mergeCell ref="AV52:AV57"/>
    <mergeCell ref="AW52:AW57"/>
    <mergeCell ref="AX52:AX57"/>
    <mergeCell ref="AY52:AY57"/>
    <mergeCell ref="AN52:AN57"/>
    <mergeCell ref="AO52:AO57"/>
    <mergeCell ref="AP52:AP57"/>
    <mergeCell ref="AQ52:AQ57"/>
    <mergeCell ref="AR52:AR57"/>
    <mergeCell ref="AS52:AS57"/>
    <mergeCell ref="AH52:AH57"/>
    <mergeCell ref="AI52:AI57"/>
    <mergeCell ref="AJ52:AJ57"/>
    <mergeCell ref="AK52:AK57"/>
    <mergeCell ref="AL52:AL57"/>
    <mergeCell ref="AM52:AM57"/>
    <mergeCell ref="AB52:AB57"/>
    <mergeCell ref="AC52:AC57"/>
    <mergeCell ref="AD52:AD57"/>
    <mergeCell ref="AE52:AE57"/>
    <mergeCell ref="AF52:AF57"/>
    <mergeCell ref="AG52:AG57"/>
    <mergeCell ref="V52:V57"/>
    <mergeCell ref="W52:W57"/>
    <mergeCell ref="X52:X57"/>
    <mergeCell ref="Y52:Y57"/>
    <mergeCell ref="Z52:Z57"/>
    <mergeCell ref="AA52:AA57"/>
    <mergeCell ref="P52:P57"/>
    <mergeCell ref="Q52:Q57"/>
    <mergeCell ref="R52:R57"/>
    <mergeCell ref="S52:S57"/>
    <mergeCell ref="T52:T57"/>
    <mergeCell ref="U52:U57"/>
    <mergeCell ref="J52:J57"/>
    <mergeCell ref="K52:K57"/>
    <mergeCell ref="L52:L57"/>
    <mergeCell ref="M52:M57"/>
    <mergeCell ref="N52:N57"/>
    <mergeCell ref="O52:O57"/>
    <mergeCell ref="B51:BA51"/>
    <mergeCell ref="A52:A57"/>
    <mergeCell ref="B52:B57"/>
    <mergeCell ref="C52:C57"/>
    <mergeCell ref="D52:D57"/>
    <mergeCell ref="E52:E57"/>
    <mergeCell ref="F52:F57"/>
    <mergeCell ref="G52:G57"/>
    <mergeCell ref="H52:H57"/>
    <mergeCell ref="I52:I57"/>
    <mergeCell ref="AV45:AV50"/>
    <mergeCell ref="AW45:AW50"/>
    <mergeCell ref="AX45:AX50"/>
    <mergeCell ref="AY45:AY50"/>
    <mergeCell ref="AZ45:AZ50"/>
    <mergeCell ref="BA45:BA50"/>
    <mergeCell ref="AP45:AP50"/>
    <mergeCell ref="AQ45:AQ50"/>
    <mergeCell ref="AR45:AR50"/>
    <mergeCell ref="AS45:AS50"/>
    <mergeCell ref="AT45:AT50"/>
    <mergeCell ref="AU45:AU50"/>
    <mergeCell ref="AJ45:AJ50"/>
    <mergeCell ref="AK45:AK50"/>
    <mergeCell ref="AL45:AL50"/>
    <mergeCell ref="AM45:AM50"/>
    <mergeCell ref="AN45:AN50"/>
    <mergeCell ref="AO45:AO50"/>
    <mergeCell ref="AD45:AD50"/>
    <mergeCell ref="AE45:AE50"/>
    <mergeCell ref="AF45:AF50"/>
    <mergeCell ref="AG45:AG50"/>
    <mergeCell ref="AH45:AH50"/>
    <mergeCell ref="AI45:AI50"/>
    <mergeCell ref="X45:X50"/>
    <mergeCell ref="Y45:Y50"/>
    <mergeCell ref="Z45:Z50"/>
    <mergeCell ref="AA45:AA50"/>
    <mergeCell ref="AB45:AB50"/>
    <mergeCell ref="AC45:AC50"/>
    <mergeCell ref="R45:R50"/>
    <mergeCell ref="S45:S50"/>
    <mergeCell ref="T45:T50"/>
    <mergeCell ref="U45:U50"/>
    <mergeCell ref="V45:V50"/>
    <mergeCell ref="W45:W50"/>
    <mergeCell ref="L45:L50"/>
    <mergeCell ref="M45:M50"/>
    <mergeCell ref="N45:N50"/>
    <mergeCell ref="O45:O50"/>
    <mergeCell ref="P45:P50"/>
    <mergeCell ref="Q45:Q50"/>
    <mergeCell ref="F45:F50"/>
    <mergeCell ref="G45:G50"/>
    <mergeCell ref="H45:H50"/>
    <mergeCell ref="I45:I50"/>
    <mergeCell ref="J45:J50"/>
    <mergeCell ref="K45:K50"/>
    <mergeCell ref="AX38:AX43"/>
    <mergeCell ref="AY38:AY43"/>
    <mergeCell ref="AZ38:AZ43"/>
    <mergeCell ref="BA38:BA43"/>
    <mergeCell ref="B44:BA44"/>
    <mergeCell ref="A45:A50"/>
    <mergeCell ref="B45:B50"/>
    <mergeCell ref="C45:C50"/>
    <mergeCell ref="D45:D50"/>
    <mergeCell ref="E45:E50"/>
    <mergeCell ref="AR38:AR43"/>
    <mergeCell ref="AS38:AS43"/>
    <mergeCell ref="AT38:AT43"/>
    <mergeCell ref="AU38:AU43"/>
    <mergeCell ref="AV38:AV43"/>
    <mergeCell ref="AW38:AW43"/>
    <mergeCell ref="AL38:AL43"/>
    <mergeCell ref="AM38:AM43"/>
    <mergeCell ref="AN38:AN43"/>
    <mergeCell ref="AO38:AO43"/>
    <mergeCell ref="AP38:AP43"/>
    <mergeCell ref="AQ38:AQ43"/>
    <mergeCell ref="AF38:AF43"/>
    <mergeCell ref="AG38:AG43"/>
    <mergeCell ref="AH38:AH43"/>
    <mergeCell ref="AI38:AI43"/>
    <mergeCell ref="AJ38:AJ43"/>
    <mergeCell ref="AK38:AK43"/>
    <mergeCell ref="Z38:Z43"/>
    <mergeCell ref="AA38:AA43"/>
    <mergeCell ref="AB38:AB43"/>
    <mergeCell ref="AC38:AC43"/>
    <mergeCell ref="AD38:AD43"/>
    <mergeCell ref="AE38:AE43"/>
    <mergeCell ref="T38:T43"/>
    <mergeCell ref="U38:U43"/>
    <mergeCell ref="V38:V43"/>
    <mergeCell ref="W38:W43"/>
    <mergeCell ref="X38:X43"/>
    <mergeCell ref="Y38:Y43"/>
    <mergeCell ref="N38:N43"/>
    <mergeCell ref="O38:O43"/>
    <mergeCell ref="P38:P43"/>
    <mergeCell ref="Q38:Q43"/>
    <mergeCell ref="R38:R43"/>
    <mergeCell ref="S38:S43"/>
    <mergeCell ref="H38:H43"/>
    <mergeCell ref="I38:I43"/>
    <mergeCell ref="J38:J43"/>
    <mergeCell ref="K38:K43"/>
    <mergeCell ref="L38:L43"/>
    <mergeCell ref="M38:M43"/>
    <mergeCell ref="AZ31:AZ36"/>
    <mergeCell ref="BA31:BA36"/>
    <mergeCell ref="B37:BA37"/>
    <mergeCell ref="A38:A43"/>
    <mergeCell ref="B38:B43"/>
    <mergeCell ref="C38:C43"/>
    <mergeCell ref="D38:D43"/>
    <mergeCell ref="E38:E43"/>
    <mergeCell ref="F38:F43"/>
    <mergeCell ref="G38:G43"/>
    <mergeCell ref="AT31:AT36"/>
    <mergeCell ref="AU31:AU36"/>
    <mergeCell ref="AV31:AV36"/>
    <mergeCell ref="AW31:AW36"/>
    <mergeCell ref="AX31:AX36"/>
    <mergeCell ref="AY31:AY36"/>
    <mergeCell ref="AN31:AN36"/>
    <mergeCell ref="AO31:AO36"/>
    <mergeCell ref="AP31:AP36"/>
    <mergeCell ref="AQ31:AQ36"/>
    <mergeCell ref="AR31:AR36"/>
    <mergeCell ref="AS31:AS36"/>
    <mergeCell ref="AH31:AH36"/>
    <mergeCell ref="AI31:AI36"/>
    <mergeCell ref="AJ31:AJ36"/>
    <mergeCell ref="AK31:AK36"/>
    <mergeCell ref="AL31:AL36"/>
    <mergeCell ref="AM31:AM36"/>
    <mergeCell ref="AB31:AB36"/>
    <mergeCell ref="AC31:AC36"/>
    <mergeCell ref="AD31:AD36"/>
    <mergeCell ref="AE31:AE36"/>
    <mergeCell ref="AF31:AF36"/>
    <mergeCell ref="AG31:AG36"/>
    <mergeCell ref="V31:V36"/>
    <mergeCell ref="W31:W36"/>
    <mergeCell ref="X31:X36"/>
    <mergeCell ref="Y31:Y36"/>
    <mergeCell ref="Z31:Z36"/>
    <mergeCell ref="AA31:AA36"/>
    <mergeCell ref="P31:P36"/>
    <mergeCell ref="Q31:Q36"/>
    <mergeCell ref="R31:R36"/>
    <mergeCell ref="S31:S36"/>
    <mergeCell ref="T31:T36"/>
    <mergeCell ref="U31:U36"/>
    <mergeCell ref="J31:J36"/>
    <mergeCell ref="K31:K36"/>
    <mergeCell ref="L31:L36"/>
    <mergeCell ref="M31:M36"/>
    <mergeCell ref="N31:N36"/>
    <mergeCell ref="O31:O36"/>
    <mergeCell ref="B30:BA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V16:AV17"/>
    <mergeCell ref="AK16:AK17"/>
    <mergeCell ref="AL16:AL17"/>
    <mergeCell ref="AM16:AM17"/>
    <mergeCell ref="AN16:AN17"/>
    <mergeCell ref="AO16:AO17"/>
    <mergeCell ref="AP16:AP17"/>
    <mergeCell ref="AF16:AF17"/>
    <mergeCell ref="AG16:AG17"/>
    <mergeCell ref="AH16:AH17"/>
    <mergeCell ref="AI16:AI17"/>
    <mergeCell ref="AJ16:AJ17"/>
    <mergeCell ref="AU16:AU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M16:M17"/>
    <mergeCell ref="N16:N17"/>
    <mergeCell ref="O16:O17"/>
    <mergeCell ref="P16:P17"/>
    <mergeCell ref="Q16:Q17"/>
    <mergeCell ref="S16:S17"/>
    <mergeCell ref="G16:G17"/>
    <mergeCell ref="H16:H17"/>
    <mergeCell ref="I16:I17"/>
    <mergeCell ref="J16:J17"/>
    <mergeCell ref="K16:K17"/>
    <mergeCell ref="L16:L17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AS13:AS14"/>
    <mergeCell ref="AT13:AT14"/>
    <mergeCell ref="AU13:AU14"/>
    <mergeCell ref="AV13:AV14"/>
    <mergeCell ref="AW13:AW14"/>
    <mergeCell ref="AX13:AX14"/>
    <mergeCell ref="AM13:AM14"/>
    <mergeCell ref="AN13:AN14"/>
    <mergeCell ref="AO13:AO14"/>
    <mergeCell ref="AP13:AP14"/>
    <mergeCell ref="AQ13:AQ14"/>
    <mergeCell ref="AR13:AR14"/>
    <mergeCell ref="AF13:AF14"/>
    <mergeCell ref="AG13:AG14"/>
    <mergeCell ref="AI13:AI14"/>
    <mergeCell ref="AJ13:AJ14"/>
    <mergeCell ref="AK13:AK14"/>
    <mergeCell ref="AL13:AL14"/>
    <mergeCell ref="AH13:AH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V13:V14"/>
    <mergeCell ref="W13:W14"/>
    <mergeCell ref="X13:X14"/>
    <mergeCell ref="Y13:Y14"/>
    <mergeCell ref="M13:M14"/>
    <mergeCell ref="N13:N14"/>
    <mergeCell ref="O13:O14"/>
    <mergeCell ref="P13:P14"/>
    <mergeCell ref="Q13:Q14"/>
    <mergeCell ref="S13:S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N10:AN11"/>
    <mergeCell ref="AO10:AO11"/>
    <mergeCell ref="AP10:AP11"/>
    <mergeCell ref="AM10:AM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</mergeCells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tabSelected="1" view="pageBreakPreview" topLeftCell="A55" zoomScale="55" zoomScaleSheetLayoutView="55" workbookViewId="0">
      <selection activeCell="W66" sqref="W66"/>
    </sheetView>
  </sheetViews>
  <sheetFormatPr defaultRowHeight="23.25" x14ac:dyDescent="0.35"/>
  <cols>
    <col min="1" max="1" width="15.5703125" style="17" customWidth="1"/>
    <col min="2" max="2" width="43.42578125" style="1" customWidth="1"/>
    <col min="3" max="6" width="7.85546875" style="1" customWidth="1"/>
    <col min="7" max="7" width="8.140625" style="1" customWidth="1"/>
    <col min="8" max="9" width="9.42578125" style="1" bestFit="1" customWidth="1"/>
    <col min="10" max="10" width="23.28515625" style="23" customWidth="1"/>
    <col min="11" max="12" width="23.140625" style="1" customWidth="1"/>
    <col min="13" max="13" width="9.28515625" style="1" bestFit="1" customWidth="1"/>
    <col min="14" max="14" width="9" style="1" customWidth="1"/>
    <col min="15" max="15" width="12.7109375" style="2" bestFit="1" customWidth="1"/>
    <col min="16" max="17" width="8.85546875" style="1" bestFit="1" customWidth="1"/>
    <col min="18" max="18" width="12.7109375" style="2" bestFit="1" customWidth="1"/>
    <col min="19" max="19" width="8.85546875" style="1" bestFit="1" customWidth="1"/>
    <col min="20" max="20" width="9.28515625" style="1" bestFit="1" customWidth="1"/>
    <col min="21" max="21" width="9.28515625" style="2" bestFit="1" customWidth="1"/>
    <col min="22" max="16384" width="9.140625" style="1"/>
  </cols>
  <sheetData>
    <row r="1" spans="1:24" ht="65.25" customHeight="1" thickBot="1" x14ac:dyDescent="0.4">
      <c r="A1" s="376" t="s">
        <v>190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52"/>
      <c r="O1" s="10"/>
      <c r="P1" s="10"/>
      <c r="Q1" s="10"/>
      <c r="R1" s="10"/>
      <c r="S1" s="10"/>
      <c r="T1" s="10"/>
      <c r="U1" s="10"/>
    </row>
    <row r="2" spans="1:24" ht="45.75" customHeight="1" thickBot="1" x14ac:dyDescent="0.4">
      <c r="A2" s="347" t="s">
        <v>0</v>
      </c>
      <c r="B2" s="326" t="s">
        <v>1</v>
      </c>
      <c r="C2" s="309" t="s">
        <v>2</v>
      </c>
      <c r="D2" s="325"/>
      <c r="E2" s="325"/>
      <c r="F2" s="325"/>
      <c r="G2" s="325"/>
      <c r="H2" s="351" t="s">
        <v>3</v>
      </c>
      <c r="I2" s="322" t="s">
        <v>4</v>
      </c>
      <c r="J2" s="266" t="s">
        <v>5</v>
      </c>
      <c r="K2" s="267"/>
      <c r="L2" s="268"/>
      <c r="M2" s="266" t="s">
        <v>6</v>
      </c>
      <c r="N2" s="268"/>
      <c r="O2" s="303" t="s">
        <v>7</v>
      </c>
      <c r="P2" s="266" t="s">
        <v>8</v>
      </c>
      <c r="Q2" s="268"/>
      <c r="R2" s="303" t="s">
        <v>9</v>
      </c>
      <c r="S2" s="309" t="s">
        <v>10</v>
      </c>
      <c r="T2" s="310"/>
      <c r="U2" s="303" t="s">
        <v>11</v>
      </c>
      <c r="V2" s="309" t="s">
        <v>60</v>
      </c>
      <c r="W2" s="310"/>
      <c r="X2" s="303" t="s">
        <v>69</v>
      </c>
    </row>
    <row r="3" spans="1:24" ht="47.25" customHeight="1" thickBot="1" x14ac:dyDescent="0.4">
      <c r="A3" s="348"/>
      <c r="B3" s="350"/>
      <c r="C3" s="328"/>
      <c r="D3" s="329"/>
      <c r="E3" s="329"/>
      <c r="F3" s="329"/>
      <c r="G3" s="329"/>
      <c r="H3" s="352"/>
      <c r="I3" s="323"/>
      <c r="J3" s="309" t="s">
        <v>42</v>
      </c>
      <c r="K3" s="325"/>
      <c r="L3" s="310"/>
      <c r="M3" s="59" t="s">
        <v>61</v>
      </c>
      <c r="N3" s="60" t="s">
        <v>62</v>
      </c>
      <c r="O3" s="305"/>
      <c r="P3" s="60" t="s">
        <v>63</v>
      </c>
      <c r="Q3" s="60" t="s">
        <v>64</v>
      </c>
      <c r="R3" s="335"/>
      <c r="S3" s="61" t="s">
        <v>65</v>
      </c>
      <c r="T3" s="61" t="s">
        <v>66</v>
      </c>
      <c r="U3" s="304"/>
      <c r="V3" s="61" t="s">
        <v>67</v>
      </c>
      <c r="W3" s="61" t="s">
        <v>68</v>
      </c>
      <c r="X3" s="304"/>
    </row>
    <row r="4" spans="1:24" ht="24" customHeight="1" x14ac:dyDescent="0.35">
      <c r="A4" s="348"/>
      <c r="B4" s="350"/>
      <c r="C4" s="328"/>
      <c r="D4" s="329"/>
      <c r="E4" s="329"/>
      <c r="F4" s="329"/>
      <c r="G4" s="329"/>
      <c r="H4" s="352"/>
      <c r="I4" s="323"/>
      <c r="J4" s="320" t="s">
        <v>12</v>
      </c>
      <c r="K4" s="320" t="s">
        <v>43</v>
      </c>
      <c r="L4" s="320" t="s">
        <v>114</v>
      </c>
      <c r="M4" s="320">
        <v>17</v>
      </c>
      <c r="N4" s="320">
        <v>24</v>
      </c>
      <c r="O4" s="305"/>
      <c r="P4" s="320">
        <v>17</v>
      </c>
      <c r="Q4" s="326">
        <v>24</v>
      </c>
      <c r="R4" s="305"/>
      <c r="S4" s="336">
        <v>17</v>
      </c>
      <c r="T4" s="336">
        <v>24</v>
      </c>
      <c r="U4" s="305"/>
      <c r="V4" s="336">
        <v>17</v>
      </c>
      <c r="W4" s="336">
        <v>24</v>
      </c>
      <c r="X4" s="305"/>
    </row>
    <row r="5" spans="1:24" ht="61.5" customHeight="1" thickBot="1" x14ac:dyDescent="0.4">
      <c r="A5" s="349"/>
      <c r="B5" s="327"/>
      <c r="C5" s="330"/>
      <c r="D5" s="331"/>
      <c r="E5" s="331"/>
      <c r="F5" s="331"/>
      <c r="G5" s="331"/>
      <c r="H5" s="353"/>
      <c r="I5" s="324"/>
      <c r="J5" s="321"/>
      <c r="K5" s="321"/>
      <c r="L5" s="321"/>
      <c r="M5" s="321"/>
      <c r="N5" s="321"/>
      <c r="O5" s="306"/>
      <c r="P5" s="321"/>
      <c r="Q5" s="327"/>
      <c r="R5" s="306"/>
      <c r="S5" s="321"/>
      <c r="T5" s="321"/>
      <c r="U5" s="306"/>
      <c r="V5" s="321"/>
      <c r="W5" s="321"/>
      <c r="X5" s="306"/>
    </row>
    <row r="6" spans="1:24" ht="24" thickBot="1" x14ac:dyDescent="0.4">
      <c r="A6" s="12">
        <v>1</v>
      </c>
      <c r="B6" s="21">
        <v>2</v>
      </c>
      <c r="C6" s="266">
        <v>3</v>
      </c>
      <c r="D6" s="267"/>
      <c r="E6" s="267"/>
      <c r="F6" s="267"/>
      <c r="G6" s="268"/>
      <c r="H6" s="3">
        <v>4</v>
      </c>
      <c r="I6" s="19">
        <v>5</v>
      </c>
      <c r="J6" s="27">
        <v>6</v>
      </c>
      <c r="K6" s="3">
        <v>7</v>
      </c>
      <c r="L6" s="75"/>
      <c r="M6" s="3">
        <v>8</v>
      </c>
      <c r="N6" s="3">
        <v>9</v>
      </c>
      <c r="O6" s="4">
        <v>10</v>
      </c>
      <c r="P6" s="3">
        <v>11</v>
      </c>
      <c r="Q6" s="5">
        <v>12</v>
      </c>
      <c r="R6" s="4">
        <v>13</v>
      </c>
      <c r="S6" s="5">
        <v>14</v>
      </c>
      <c r="T6" s="3">
        <v>15</v>
      </c>
      <c r="U6" s="6">
        <v>16</v>
      </c>
      <c r="V6" s="5">
        <v>17</v>
      </c>
      <c r="W6" s="54">
        <v>18</v>
      </c>
      <c r="X6" s="55">
        <v>19</v>
      </c>
    </row>
    <row r="7" spans="1:24" s="7" customFormat="1" ht="47.25" thickBot="1" x14ac:dyDescent="0.4">
      <c r="A7" s="13" t="s">
        <v>13</v>
      </c>
      <c r="B7" s="29" t="s">
        <v>14</v>
      </c>
      <c r="C7" s="332" t="s">
        <v>70</v>
      </c>
      <c r="D7" s="333"/>
      <c r="E7" s="333"/>
      <c r="F7" s="333"/>
      <c r="G7" s="334"/>
      <c r="H7" s="62">
        <f>H8+H18+H22</f>
        <v>2106</v>
      </c>
      <c r="I7" s="62">
        <f>I8+I18+I22</f>
        <v>702</v>
      </c>
      <c r="J7" s="62">
        <f>J8+J18+J22</f>
        <v>1404</v>
      </c>
      <c r="K7" s="62">
        <f>K8+K18+K22</f>
        <v>491</v>
      </c>
      <c r="L7" s="62"/>
      <c r="M7" s="62">
        <f t="shared" ref="M7:X7" si="0">M8+M18+M22</f>
        <v>606</v>
      </c>
      <c r="N7" s="62">
        <f t="shared" si="0"/>
        <v>798</v>
      </c>
      <c r="O7" s="62">
        <f t="shared" si="0"/>
        <v>1404</v>
      </c>
      <c r="P7" s="62">
        <f t="shared" si="0"/>
        <v>0</v>
      </c>
      <c r="Q7" s="62">
        <f t="shared" si="0"/>
        <v>0</v>
      </c>
      <c r="R7" s="62">
        <f t="shared" si="0"/>
        <v>0</v>
      </c>
      <c r="S7" s="62">
        <f t="shared" si="0"/>
        <v>0</v>
      </c>
      <c r="T7" s="62">
        <f t="shared" si="0"/>
        <v>0</v>
      </c>
      <c r="U7" s="62">
        <f t="shared" si="0"/>
        <v>0</v>
      </c>
      <c r="V7" s="62">
        <f t="shared" si="0"/>
        <v>0</v>
      </c>
      <c r="W7" s="62">
        <f t="shared" si="0"/>
        <v>0</v>
      </c>
      <c r="X7" s="62">
        <f t="shared" si="0"/>
        <v>0</v>
      </c>
    </row>
    <row r="8" spans="1:24" s="8" customFormat="1" ht="47.25" thickBot="1" x14ac:dyDescent="0.4">
      <c r="A8" s="14" t="s">
        <v>169</v>
      </c>
      <c r="B8" s="30" t="s">
        <v>150</v>
      </c>
      <c r="C8" s="354" t="s">
        <v>179</v>
      </c>
      <c r="D8" s="355"/>
      <c r="E8" s="355"/>
      <c r="F8" s="355"/>
      <c r="G8" s="356"/>
      <c r="H8" s="15">
        <f>SUM(H9:H17)</f>
        <v>1261.5</v>
      </c>
      <c r="I8" s="15">
        <f>SUM(I9:I17)</f>
        <v>420.5</v>
      </c>
      <c r="J8" s="15">
        <f>SUM(J9:J17)</f>
        <v>841</v>
      </c>
      <c r="K8" s="15">
        <f>SUM(K9:K17)</f>
        <v>343</v>
      </c>
      <c r="L8" s="15"/>
      <c r="M8" s="15">
        <f t="shared" ref="M8:X8" si="1">SUM(M9:M17)</f>
        <v>389</v>
      </c>
      <c r="N8" s="15">
        <f t="shared" si="1"/>
        <v>452</v>
      </c>
      <c r="O8" s="15">
        <f t="shared" si="1"/>
        <v>841</v>
      </c>
      <c r="P8" s="15">
        <f t="shared" si="1"/>
        <v>0</v>
      </c>
      <c r="Q8" s="15">
        <f t="shared" si="1"/>
        <v>0</v>
      </c>
      <c r="R8" s="15">
        <f t="shared" si="1"/>
        <v>0</v>
      </c>
      <c r="S8" s="15">
        <f t="shared" si="1"/>
        <v>0</v>
      </c>
      <c r="T8" s="15">
        <f t="shared" si="1"/>
        <v>0</v>
      </c>
      <c r="U8" s="15">
        <f t="shared" si="1"/>
        <v>0</v>
      </c>
      <c r="V8" s="15">
        <f t="shared" si="1"/>
        <v>0</v>
      </c>
      <c r="W8" s="15">
        <f t="shared" si="1"/>
        <v>0</v>
      </c>
      <c r="X8" s="15">
        <f t="shared" si="1"/>
        <v>0</v>
      </c>
    </row>
    <row r="9" spans="1:24" ht="44.25" customHeight="1" thickBot="1" x14ac:dyDescent="0.4">
      <c r="A9" s="178" t="s">
        <v>151</v>
      </c>
      <c r="B9" s="20" t="s">
        <v>152</v>
      </c>
      <c r="C9" s="266" t="s">
        <v>178</v>
      </c>
      <c r="D9" s="267"/>
      <c r="E9" s="267"/>
      <c r="F9" s="267"/>
      <c r="G9" s="268"/>
      <c r="H9" s="58">
        <f>SUM(J9*1.5)</f>
        <v>117</v>
      </c>
      <c r="I9" s="57">
        <f>SUM(J9/2)</f>
        <v>39</v>
      </c>
      <c r="J9" s="36">
        <f t="shared" ref="J9:J15" si="2">SUM(O9+R9+U9)</f>
        <v>78</v>
      </c>
      <c r="K9" s="18">
        <v>10</v>
      </c>
      <c r="L9" s="75"/>
      <c r="M9" s="3">
        <v>78</v>
      </c>
      <c r="N9" s="3"/>
      <c r="O9" s="4">
        <f>SUM(M9+N9)</f>
        <v>78</v>
      </c>
      <c r="P9" s="3"/>
      <c r="Q9" s="3"/>
      <c r="R9" s="4">
        <f>SUM(P9+Q9)</f>
        <v>0</v>
      </c>
      <c r="S9" s="5"/>
      <c r="T9" s="5"/>
      <c r="U9" s="6"/>
      <c r="V9" s="5"/>
      <c r="W9" s="5"/>
      <c r="X9" s="55"/>
    </row>
    <row r="10" spans="1:24" ht="44.25" customHeight="1" thickBot="1" x14ac:dyDescent="0.4">
      <c r="A10" s="178" t="s">
        <v>153</v>
      </c>
      <c r="B10" s="180" t="s">
        <v>149</v>
      </c>
      <c r="C10" s="266" t="s">
        <v>189</v>
      </c>
      <c r="D10" s="267"/>
      <c r="E10" s="267"/>
      <c r="F10" s="267"/>
      <c r="G10" s="268"/>
      <c r="H10" s="58">
        <f>SUM(J10*1.5)</f>
        <v>175.5</v>
      </c>
      <c r="I10" s="57">
        <f>SUM(J10/2)</f>
        <v>58.5</v>
      </c>
      <c r="J10" s="36">
        <f t="shared" si="2"/>
        <v>117</v>
      </c>
      <c r="K10" s="75">
        <v>16</v>
      </c>
      <c r="L10" s="75"/>
      <c r="M10" s="75"/>
      <c r="N10" s="75">
        <v>117</v>
      </c>
      <c r="O10" s="48">
        <f>SUM(M10+N10)</f>
        <v>117</v>
      </c>
      <c r="P10" s="75"/>
      <c r="Q10" s="75"/>
      <c r="R10" s="48"/>
      <c r="S10" s="5"/>
      <c r="T10" s="5"/>
      <c r="U10" s="55"/>
      <c r="V10" s="5"/>
      <c r="W10" s="5"/>
      <c r="X10" s="55"/>
    </row>
    <row r="11" spans="1:24" ht="47.25" customHeight="1" thickBot="1" x14ac:dyDescent="0.4">
      <c r="A11" s="178" t="s">
        <v>155</v>
      </c>
      <c r="B11" s="37" t="s">
        <v>15</v>
      </c>
      <c r="C11" s="301" t="s">
        <v>172</v>
      </c>
      <c r="D11" s="312"/>
      <c r="E11" s="312"/>
      <c r="F11" s="312"/>
      <c r="G11" s="313"/>
      <c r="H11" s="58">
        <f t="shared" ref="H11:H16" si="3">SUM(J11*1.5)</f>
        <v>175.5</v>
      </c>
      <c r="I11" s="57">
        <f t="shared" ref="I11:I16" si="4">SUM(J11/2)</f>
        <v>58.5</v>
      </c>
      <c r="J11" s="36">
        <f t="shared" si="2"/>
        <v>117</v>
      </c>
      <c r="K11" s="33">
        <v>117</v>
      </c>
      <c r="L11" s="56"/>
      <c r="M11" s="33">
        <v>51</v>
      </c>
      <c r="N11" s="33">
        <v>66</v>
      </c>
      <c r="O11" s="48">
        <f t="shared" ref="O11:O16" si="5">SUM(M11+N11)</f>
        <v>117</v>
      </c>
      <c r="P11" s="33"/>
      <c r="Q11" s="33"/>
      <c r="R11" s="32">
        <f t="shared" ref="R11:R16" si="6">SUM(P11+Q11)</f>
        <v>0</v>
      </c>
      <c r="S11" s="5"/>
      <c r="T11" s="5"/>
      <c r="U11" s="6"/>
      <c r="V11" s="5"/>
      <c r="W11" s="5"/>
      <c r="X11" s="55"/>
    </row>
    <row r="12" spans="1:24" ht="45.75" customHeight="1" thickBot="1" x14ac:dyDescent="0.4">
      <c r="A12" s="178" t="s">
        <v>156</v>
      </c>
      <c r="B12" s="37" t="s">
        <v>16</v>
      </c>
      <c r="C12" s="301" t="s">
        <v>173</v>
      </c>
      <c r="D12" s="312"/>
      <c r="E12" s="312"/>
      <c r="F12" s="312"/>
      <c r="G12" s="313"/>
      <c r="H12" s="58">
        <f t="shared" si="3"/>
        <v>175.5</v>
      </c>
      <c r="I12" s="57">
        <f t="shared" si="4"/>
        <v>58.5</v>
      </c>
      <c r="J12" s="36">
        <f t="shared" si="2"/>
        <v>117</v>
      </c>
      <c r="K12" s="33">
        <v>8</v>
      </c>
      <c r="L12" s="56"/>
      <c r="M12" s="33">
        <v>51</v>
      </c>
      <c r="N12" s="33">
        <v>66</v>
      </c>
      <c r="O12" s="48">
        <f t="shared" si="5"/>
        <v>117</v>
      </c>
      <c r="P12" s="33"/>
      <c r="Q12" s="33"/>
      <c r="R12" s="35">
        <f t="shared" si="6"/>
        <v>0</v>
      </c>
      <c r="S12" s="11"/>
      <c r="T12" s="11"/>
      <c r="U12" s="40"/>
      <c r="V12" s="11"/>
      <c r="W12" s="11"/>
      <c r="X12" s="40"/>
    </row>
    <row r="13" spans="1:24" ht="45.75" customHeight="1" thickBot="1" x14ac:dyDescent="0.4">
      <c r="A13" s="178" t="s">
        <v>157</v>
      </c>
      <c r="B13" s="26" t="s">
        <v>17</v>
      </c>
      <c r="C13" s="301" t="s">
        <v>174</v>
      </c>
      <c r="D13" s="312"/>
      <c r="E13" s="312"/>
      <c r="F13" s="312"/>
      <c r="G13" s="313"/>
      <c r="H13" s="58">
        <f t="shared" si="3"/>
        <v>162</v>
      </c>
      <c r="I13" s="57">
        <f t="shared" si="4"/>
        <v>54</v>
      </c>
      <c r="J13" s="36">
        <f t="shared" si="2"/>
        <v>108</v>
      </c>
      <c r="K13" s="33">
        <v>12</v>
      </c>
      <c r="L13" s="56"/>
      <c r="M13" s="33">
        <v>51</v>
      </c>
      <c r="N13" s="33">
        <v>57</v>
      </c>
      <c r="O13" s="48">
        <f t="shared" si="5"/>
        <v>108</v>
      </c>
      <c r="P13" s="33"/>
      <c r="Q13" s="33"/>
      <c r="R13" s="48">
        <f t="shared" si="6"/>
        <v>0</v>
      </c>
      <c r="S13" s="5"/>
      <c r="T13" s="5"/>
      <c r="U13" s="48">
        <f t="shared" ref="U13:U21" si="7">SUM(S13+T13)</f>
        <v>0</v>
      </c>
      <c r="V13" s="5"/>
      <c r="W13" s="5"/>
      <c r="X13" s="48">
        <f t="shared" ref="X13:X14" si="8">SUM(V13+W13)</f>
        <v>0</v>
      </c>
    </row>
    <row r="14" spans="1:24" ht="47.25" customHeight="1" thickBot="1" x14ac:dyDescent="0.4">
      <c r="A14" s="178" t="s">
        <v>158</v>
      </c>
      <c r="B14" s="37" t="s">
        <v>18</v>
      </c>
      <c r="C14" s="301" t="s">
        <v>175</v>
      </c>
      <c r="D14" s="312"/>
      <c r="E14" s="312"/>
      <c r="F14" s="312"/>
      <c r="G14" s="313"/>
      <c r="H14" s="58">
        <f t="shared" si="3"/>
        <v>117</v>
      </c>
      <c r="I14" s="57">
        <f t="shared" si="4"/>
        <v>39</v>
      </c>
      <c r="J14" s="36">
        <f t="shared" si="2"/>
        <v>78</v>
      </c>
      <c r="K14" s="33">
        <v>18</v>
      </c>
      <c r="L14" s="56"/>
      <c r="M14" s="33">
        <v>34</v>
      </c>
      <c r="N14" s="33">
        <v>44</v>
      </c>
      <c r="O14" s="48">
        <f t="shared" si="5"/>
        <v>78</v>
      </c>
      <c r="P14" s="33"/>
      <c r="Q14" s="33"/>
      <c r="R14" s="32">
        <f t="shared" si="6"/>
        <v>0</v>
      </c>
      <c r="S14" s="5"/>
      <c r="T14" s="5"/>
      <c r="U14" s="48">
        <f t="shared" si="7"/>
        <v>0</v>
      </c>
      <c r="V14" s="5"/>
      <c r="W14" s="5"/>
      <c r="X14" s="48">
        <f t="shared" si="8"/>
        <v>0</v>
      </c>
    </row>
    <row r="15" spans="1:24" ht="45.75" customHeight="1" thickBot="1" x14ac:dyDescent="0.4">
      <c r="A15" s="178" t="s">
        <v>159</v>
      </c>
      <c r="B15" s="51" t="s">
        <v>55</v>
      </c>
      <c r="C15" s="301" t="s">
        <v>186</v>
      </c>
      <c r="D15" s="312"/>
      <c r="E15" s="312"/>
      <c r="F15" s="312"/>
      <c r="G15" s="313"/>
      <c r="H15" s="58">
        <f t="shared" si="3"/>
        <v>58.5</v>
      </c>
      <c r="I15" s="57">
        <f t="shared" si="4"/>
        <v>19.5</v>
      </c>
      <c r="J15" s="36">
        <f t="shared" si="2"/>
        <v>39</v>
      </c>
      <c r="K15" s="33">
        <v>10</v>
      </c>
      <c r="L15" s="56"/>
      <c r="M15" s="34">
        <v>39</v>
      </c>
      <c r="N15" s="34"/>
      <c r="O15" s="48">
        <f t="shared" si="5"/>
        <v>39</v>
      </c>
      <c r="P15" s="33"/>
      <c r="Q15" s="33"/>
      <c r="R15" s="32"/>
      <c r="S15" s="49"/>
      <c r="T15" s="49"/>
      <c r="U15" s="38"/>
      <c r="V15" s="56"/>
      <c r="W15" s="56"/>
      <c r="X15" s="38"/>
    </row>
    <row r="16" spans="1:24" ht="45.75" customHeight="1" thickBot="1" x14ac:dyDescent="0.4">
      <c r="A16" s="178" t="s">
        <v>160</v>
      </c>
      <c r="B16" s="37" t="s">
        <v>19</v>
      </c>
      <c r="C16" s="301" t="s">
        <v>51</v>
      </c>
      <c r="D16" s="312"/>
      <c r="E16" s="312"/>
      <c r="F16" s="312"/>
      <c r="G16" s="313"/>
      <c r="H16" s="58">
        <f t="shared" si="3"/>
        <v>175.5</v>
      </c>
      <c r="I16" s="57">
        <f t="shared" si="4"/>
        <v>58.5</v>
      </c>
      <c r="J16" s="36">
        <f t="shared" ref="J16" si="9">SUM(O16+R16+U16)</f>
        <v>117</v>
      </c>
      <c r="K16" s="33">
        <v>117</v>
      </c>
      <c r="L16" s="56"/>
      <c r="M16" s="33">
        <v>51</v>
      </c>
      <c r="N16" s="33">
        <v>66</v>
      </c>
      <c r="O16" s="48">
        <f t="shared" si="5"/>
        <v>117</v>
      </c>
      <c r="P16" s="33"/>
      <c r="Q16" s="39"/>
      <c r="R16" s="32">
        <f t="shared" si="6"/>
        <v>0</v>
      </c>
      <c r="S16" s="5"/>
      <c r="T16" s="5"/>
      <c r="U16" s="48">
        <f t="shared" si="7"/>
        <v>0</v>
      </c>
      <c r="V16" s="5"/>
      <c r="W16" s="5"/>
      <c r="X16" s="48">
        <f t="shared" ref="X16" si="10">SUM(V16+W16)</f>
        <v>0</v>
      </c>
    </row>
    <row r="17" spans="1:24" ht="45.75" customHeight="1" thickBot="1" x14ac:dyDescent="0.4">
      <c r="A17" s="178" t="s">
        <v>161</v>
      </c>
      <c r="B17" s="37" t="s">
        <v>154</v>
      </c>
      <c r="C17" s="301" t="s">
        <v>176</v>
      </c>
      <c r="D17" s="312"/>
      <c r="E17" s="312"/>
      <c r="F17" s="312"/>
      <c r="G17" s="313"/>
      <c r="H17" s="58">
        <f t="shared" ref="H17" si="11">SUM(J17*1.5)</f>
        <v>105</v>
      </c>
      <c r="I17" s="57">
        <f t="shared" ref="I17" si="12">SUM(J17/2)</f>
        <v>35</v>
      </c>
      <c r="J17" s="36">
        <f t="shared" ref="J17" si="13">SUM(O17+R17+U17)</f>
        <v>70</v>
      </c>
      <c r="K17" s="56">
        <v>35</v>
      </c>
      <c r="L17" s="56"/>
      <c r="M17" s="56">
        <v>34</v>
      </c>
      <c r="N17" s="56">
        <v>36</v>
      </c>
      <c r="O17" s="48">
        <f t="shared" ref="O17" si="14">SUM(M17+N17)</f>
        <v>70</v>
      </c>
      <c r="P17" s="56"/>
      <c r="Q17" s="39"/>
      <c r="R17" s="48"/>
      <c r="S17" s="5"/>
      <c r="T17" s="5"/>
      <c r="U17" s="48"/>
      <c r="V17" s="5"/>
      <c r="W17" s="5"/>
      <c r="X17" s="48"/>
    </row>
    <row r="18" spans="1:24" s="8" customFormat="1" ht="68.25" thickBot="1" x14ac:dyDescent="0.4">
      <c r="A18" s="15" t="s">
        <v>169</v>
      </c>
      <c r="B18" s="15" t="s">
        <v>166</v>
      </c>
      <c r="C18" s="354" t="s">
        <v>180</v>
      </c>
      <c r="D18" s="355"/>
      <c r="E18" s="355"/>
      <c r="F18" s="355"/>
      <c r="G18" s="356"/>
      <c r="H18" s="15">
        <f>SUM(H19+H20+H21)</f>
        <v>717</v>
      </c>
      <c r="I18" s="15">
        <f>SUM(I19+I20+I21)</f>
        <v>239</v>
      </c>
      <c r="J18" s="15">
        <f>SUM(J19+J20+J21)</f>
        <v>478</v>
      </c>
      <c r="K18" s="15">
        <f t="shared" ref="K18:X18" si="15">SUM(K19+K20+K21)</f>
        <v>110</v>
      </c>
      <c r="L18" s="15"/>
      <c r="M18" s="15">
        <f t="shared" si="15"/>
        <v>181</v>
      </c>
      <c r="N18" s="15">
        <f t="shared" si="15"/>
        <v>297</v>
      </c>
      <c r="O18" s="15">
        <f t="shared" si="15"/>
        <v>478</v>
      </c>
      <c r="P18" s="15">
        <f t="shared" si="15"/>
        <v>0</v>
      </c>
      <c r="Q18" s="15">
        <f t="shared" si="15"/>
        <v>0</v>
      </c>
      <c r="R18" s="15">
        <f t="shared" si="15"/>
        <v>0</v>
      </c>
      <c r="S18" s="15">
        <f t="shared" si="15"/>
        <v>0</v>
      </c>
      <c r="T18" s="15">
        <f t="shared" si="15"/>
        <v>0</v>
      </c>
      <c r="U18" s="15">
        <f t="shared" si="15"/>
        <v>0</v>
      </c>
      <c r="V18" s="15">
        <f t="shared" si="15"/>
        <v>0</v>
      </c>
      <c r="W18" s="15">
        <f t="shared" si="15"/>
        <v>0</v>
      </c>
      <c r="X18" s="15">
        <f t="shared" si="15"/>
        <v>0</v>
      </c>
    </row>
    <row r="19" spans="1:24" ht="47.25" customHeight="1" thickBot="1" x14ac:dyDescent="0.4">
      <c r="A19" s="178" t="s">
        <v>162</v>
      </c>
      <c r="B19" s="28" t="s">
        <v>20</v>
      </c>
      <c r="C19" s="266" t="s">
        <v>59</v>
      </c>
      <c r="D19" s="267"/>
      <c r="E19" s="267"/>
      <c r="F19" s="267"/>
      <c r="G19" s="268"/>
      <c r="H19" s="28">
        <f>SUM(J19+I19)</f>
        <v>351</v>
      </c>
      <c r="I19" s="22">
        <f>SUM(J19/2)</f>
        <v>117</v>
      </c>
      <c r="J19" s="27">
        <f>SUM(O19)</f>
        <v>234</v>
      </c>
      <c r="K19" s="18">
        <v>30</v>
      </c>
      <c r="L19" s="75"/>
      <c r="M19" s="3">
        <v>96</v>
      </c>
      <c r="N19" s="3">
        <v>138</v>
      </c>
      <c r="O19" s="4">
        <f>SUM(M19+N19)</f>
        <v>234</v>
      </c>
      <c r="P19" s="31"/>
      <c r="Q19" s="31"/>
      <c r="R19" s="32">
        <f>SUM(P19+Q19)</f>
        <v>0</v>
      </c>
      <c r="S19" s="5"/>
      <c r="T19" s="5"/>
      <c r="U19" s="48">
        <f t="shared" si="7"/>
        <v>0</v>
      </c>
      <c r="V19" s="5"/>
      <c r="W19" s="5"/>
      <c r="X19" s="48">
        <f t="shared" ref="X19:X21" si="16">SUM(V19+W19)</f>
        <v>0</v>
      </c>
    </row>
    <row r="20" spans="1:24" ht="45.75" customHeight="1" thickBot="1" x14ac:dyDescent="0.4">
      <c r="A20" s="178" t="s">
        <v>164</v>
      </c>
      <c r="B20" s="179" t="s">
        <v>163</v>
      </c>
      <c r="C20" s="301" t="s">
        <v>177</v>
      </c>
      <c r="D20" s="312"/>
      <c r="E20" s="312"/>
      <c r="F20" s="312"/>
      <c r="G20" s="302"/>
      <c r="H20" s="51">
        <f t="shared" ref="H20:H24" si="17">SUM(J20+I20)</f>
        <v>150</v>
      </c>
      <c r="I20" s="22">
        <f t="shared" ref="I20:I24" si="18">SUM(J20/2)</f>
        <v>50</v>
      </c>
      <c r="J20" s="50">
        <f t="shared" ref="J20:J24" si="19">SUM(O20)</f>
        <v>100</v>
      </c>
      <c r="K20" s="21">
        <v>50</v>
      </c>
      <c r="L20" s="75"/>
      <c r="M20" s="3">
        <v>34</v>
      </c>
      <c r="N20" s="3">
        <v>66</v>
      </c>
      <c r="O20" s="32">
        <f t="shared" ref="O20:O21" si="20">SUM(M20+N20)</f>
        <v>100</v>
      </c>
      <c r="P20" s="3"/>
      <c r="Q20" s="3"/>
      <c r="R20" s="32">
        <f t="shared" ref="R20:R24" si="21">SUM(P20+Q20)</f>
        <v>0</v>
      </c>
      <c r="S20" s="5"/>
      <c r="T20" s="5"/>
      <c r="U20" s="48">
        <f t="shared" si="7"/>
        <v>0</v>
      </c>
      <c r="V20" s="5"/>
      <c r="W20" s="5"/>
      <c r="X20" s="48">
        <f t="shared" si="16"/>
        <v>0</v>
      </c>
    </row>
    <row r="21" spans="1:24" ht="45.75" customHeight="1" thickBot="1" x14ac:dyDescent="0.4">
      <c r="A21" s="36" t="s">
        <v>165</v>
      </c>
      <c r="B21" s="11" t="s">
        <v>21</v>
      </c>
      <c r="C21" s="301" t="s">
        <v>59</v>
      </c>
      <c r="D21" s="312"/>
      <c r="E21" s="312"/>
      <c r="F21" s="312"/>
      <c r="G21" s="313"/>
      <c r="H21" s="51">
        <f t="shared" si="17"/>
        <v>216</v>
      </c>
      <c r="I21" s="22">
        <f t="shared" si="18"/>
        <v>72</v>
      </c>
      <c r="J21" s="50">
        <f t="shared" si="19"/>
        <v>144</v>
      </c>
      <c r="K21" s="33">
        <v>30</v>
      </c>
      <c r="L21" s="56"/>
      <c r="M21" s="33">
        <v>51</v>
      </c>
      <c r="N21" s="33">
        <v>93</v>
      </c>
      <c r="O21" s="32">
        <f t="shared" si="20"/>
        <v>144</v>
      </c>
      <c r="P21" s="33"/>
      <c r="Q21" s="33"/>
      <c r="R21" s="32">
        <f t="shared" si="21"/>
        <v>0</v>
      </c>
      <c r="S21" s="11"/>
      <c r="T21" s="11"/>
      <c r="U21" s="48">
        <f t="shared" si="7"/>
        <v>0</v>
      </c>
      <c r="V21" s="11"/>
      <c r="W21" s="11"/>
      <c r="X21" s="48">
        <f t="shared" si="16"/>
        <v>0</v>
      </c>
    </row>
    <row r="22" spans="1:24" ht="76.5" customHeight="1" thickBot="1" x14ac:dyDescent="0.4">
      <c r="A22" s="41" t="s">
        <v>169</v>
      </c>
      <c r="B22" s="42" t="s">
        <v>167</v>
      </c>
      <c r="C22" s="317" t="s">
        <v>181</v>
      </c>
      <c r="D22" s="318"/>
      <c r="E22" s="318"/>
      <c r="F22" s="318"/>
      <c r="G22" s="319"/>
      <c r="H22" s="182">
        <f t="shared" ref="H22:J22" si="22">SUM(H23:H24)</f>
        <v>127.5</v>
      </c>
      <c r="I22" s="182">
        <f t="shared" si="22"/>
        <v>42.5</v>
      </c>
      <c r="J22" s="182">
        <f t="shared" si="22"/>
        <v>85</v>
      </c>
      <c r="K22" s="41">
        <f>SUM(K23:K24)</f>
        <v>38</v>
      </c>
      <c r="L22" s="41"/>
      <c r="M22" s="41">
        <f>SUM(M23:M24)</f>
        <v>36</v>
      </c>
      <c r="N22" s="41">
        <f t="shared" ref="N22:O22" si="23">SUM(N23:N24)</f>
        <v>49</v>
      </c>
      <c r="O22" s="41">
        <f t="shared" si="23"/>
        <v>85</v>
      </c>
      <c r="P22" s="41">
        <f t="shared" ref="P22" si="24">SUM(P24:P24)</f>
        <v>0</v>
      </c>
      <c r="Q22" s="41">
        <f t="shared" ref="Q22" si="25">SUM(Q24:Q24)</f>
        <v>0</v>
      </c>
      <c r="R22" s="41">
        <f t="shared" ref="R22" si="26">SUM(R24:R24)</f>
        <v>0</v>
      </c>
      <c r="S22" s="41">
        <f t="shared" ref="S22" si="27">SUM(S24:S24)</f>
        <v>0</v>
      </c>
      <c r="T22" s="41">
        <f t="shared" ref="T22" si="28">SUM(T24:T24)</f>
        <v>0</v>
      </c>
      <c r="U22" s="41">
        <f t="shared" ref="U22" si="29">SUM(U24:U24)</f>
        <v>0</v>
      </c>
      <c r="V22" s="41">
        <f t="shared" ref="V22" si="30">SUM(V24:V24)</f>
        <v>0</v>
      </c>
      <c r="W22" s="41">
        <f t="shared" ref="W22" si="31">SUM(W24:W24)</f>
        <v>0</v>
      </c>
      <c r="X22" s="41">
        <f t="shared" ref="X22" si="32">SUM(X24:X24)</f>
        <v>0</v>
      </c>
    </row>
    <row r="23" spans="1:24" ht="45.75" customHeight="1" thickBot="1" x14ac:dyDescent="0.4">
      <c r="A23" s="36" t="s">
        <v>170</v>
      </c>
      <c r="B23" s="43" t="s">
        <v>56</v>
      </c>
      <c r="C23" s="314" t="s">
        <v>187</v>
      </c>
      <c r="D23" s="315"/>
      <c r="E23" s="315"/>
      <c r="F23" s="315"/>
      <c r="G23" s="316"/>
      <c r="H23" s="58">
        <f t="shared" si="17"/>
        <v>73.5</v>
      </c>
      <c r="I23" s="57">
        <f t="shared" ref="I23" si="33">SUM(J23/2)</f>
        <v>24.5</v>
      </c>
      <c r="J23" s="178">
        <f t="shared" si="19"/>
        <v>49</v>
      </c>
      <c r="K23" s="44">
        <v>20</v>
      </c>
      <c r="L23" s="44"/>
      <c r="M23" s="44"/>
      <c r="N23" s="44">
        <v>49</v>
      </c>
      <c r="O23" s="45">
        <f>SUM(M23:N23)</f>
        <v>49</v>
      </c>
      <c r="P23" s="181"/>
      <c r="Q23" s="181"/>
      <c r="R23" s="45"/>
      <c r="S23" s="181"/>
      <c r="T23" s="181"/>
      <c r="U23" s="45"/>
      <c r="V23" s="181"/>
      <c r="W23" s="181"/>
      <c r="X23" s="45"/>
    </row>
    <row r="24" spans="1:24" ht="45.75" customHeight="1" thickBot="1" x14ac:dyDescent="0.4">
      <c r="A24" s="36" t="s">
        <v>171</v>
      </c>
      <c r="B24" s="43" t="s">
        <v>168</v>
      </c>
      <c r="C24" s="314" t="s">
        <v>188</v>
      </c>
      <c r="D24" s="315"/>
      <c r="E24" s="315"/>
      <c r="F24" s="315"/>
      <c r="G24" s="316"/>
      <c r="H24" s="51">
        <f t="shared" si="17"/>
        <v>54</v>
      </c>
      <c r="I24" s="57">
        <f t="shared" si="18"/>
        <v>18</v>
      </c>
      <c r="J24" s="178">
        <f t="shared" si="19"/>
        <v>36</v>
      </c>
      <c r="K24" s="44">
        <v>18</v>
      </c>
      <c r="L24" s="44"/>
      <c r="M24" s="44">
        <v>36</v>
      </c>
      <c r="N24" s="44"/>
      <c r="O24" s="45">
        <f>SUM(M24:N24)</f>
        <v>36</v>
      </c>
      <c r="P24" s="44"/>
      <c r="Q24" s="44"/>
      <c r="R24" s="32">
        <f t="shared" si="21"/>
        <v>0</v>
      </c>
      <c r="S24" s="43"/>
      <c r="T24" s="43"/>
      <c r="U24" s="46">
        <f>SUM(S24+T24)</f>
        <v>0</v>
      </c>
      <c r="V24" s="43"/>
      <c r="W24" s="43"/>
      <c r="X24" s="46">
        <f>SUM(V24+W24)</f>
        <v>0</v>
      </c>
    </row>
    <row r="25" spans="1:24" ht="45.75" customHeight="1" thickBot="1" x14ac:dyDescent="0.4">
      <c r="A25" s="347" t="s">
        <v>0</v>
      </c>
      <c r="B25" s="326" t="s">
        <v>1</v>
      </c>
      <c r="C25" s="328" t="s">
        <v>2</v>
      </c>
      <c r="D25" s="329"/>
      <c r="E25" s="329"/>
      <c r="F25" s="329"/>
      <c r="G25" s="329"/>
      <c r="H25" s="351" t="s">
        <v>3</v>
      </c>
      <c r="I25" s="322" t="s">
        <v>4</v>
      </c>
      <c r="J25" s="266" t="s">
        <v>5</v>
      </c>
      <c r="K25" s="267"/>
      <c r="L25" s="268"/>
      <c r="M25" s="266" t="s">
        <v>6</v>
      </c>
      <c r="N25" s="268"/>
      <c r="O25" s="303" t="s">
        <v>7</v>
      </c>
      <c r="P25" s="266" t="s">
        <v>8</v>
      </c>
      <c r="Q25" s="268"/>
      <c r="R25" s="303" t="s">
        <v>9</v>
      </c>
      <c r="S25" s="309" t="s">
        <v>10</v>
      </c>
      <c r="T25" s="310"/>
      <c r="U25" s="303" t="s">
        <v>11</v>
      </c>
      <c r="V25" s="301" t="s">
        <v>60</v>
      </c>
      <c r="W25" s="302"/>
      <c r="X25" s="303" t="s">
        <v>11</v>
      </c>
    </row>
    <row r="26" spans="1:24" ht="47.25" customHeight="1" thickBot="1" x14ac:dyDescent="0.4">
      <c r="A26" s="348"/>
      <c r="B26" s="350"/>
      <c r="C26" s="328"/>
      <c r="D26" s="329"/>
      <c r="E26" s="329"/>
      <c r="F26" s="329"/>
      <c r="G26" s="329"/>
      <c r="H26" s="352"/>
      <c r="I26" s="323"/>
      <c r="J26" s="309" t="s">
        <v>42</v>
      </c>
      <c r="K26" s="325"/>
      <c r="L26" s="310"/>
      <c r="M26" s="60" t="s">
        <v>61</v>
      </c>
      <c r="N26" s="60" t="s">
        <v>62</v>
      </c>
      <c r="O26" s="305"/>
      <c r="P26" s="60" t="s">
        <v>63</v>
      </c>
      <c r="Q26" s="60" t="s">
        <v>64</v>
      </c>
      <c r="R26" s="335"/>
      <c r="S26" s="61" t="s">
        <v>65</v>
      </c>
      <c r="T26" s="61" t="s">
        <v>66</v>
      </c>
      <c r="U26" s="304"/>
      <c r="V26" s="61" t="s">
        <v>67</v>
      </c>
      <c r="W26" s="61" t="s">
        <v>68</v>
      </c>
      <c r="X26" s="304"/>
    </row>
    <row r="27" spans="1:24" ht="24" customHeight="1" x14ac:dyDescent="0.35">
      <c r="A27" s="348"/>
      <c r="B27" s="350"/>
      <c r="C27" s="328"/>
      <c r="D27" s="329"/>
      <c r="E27" s="329"/>
      <c r="F27" s="329"/>
      <c r="G27" s="329"/>
      <c r="H27" s="352"/>
      <c r="I27" s="323"/>
      <c r="J27" s="320" t="s">
        <v>12</v>
      </c>
      <c r="K27" s="320" t="s">
        <v>43</v>
      </c>
      <c r="L27" s="320" t="s">
        <v>114</v>
      </c>
      <c r="M27" s="320">
        <v>17</v>
      </c>
      <c r="N27" s="320">
        <v>24</v>
      </c>
      <c r="O27" s="305"/>
      <c r="P27" s="320">
        <v>17</v>
      </c>
      <c r="Q27" s="326">
        <v>24</v>
      </c>
      <c r="R27" s="305"/>
      <c r="S27" s="307">
        <v>17</v>
      </c>
      <c r="T27" s="307">
        <v>24</v>
      </c>
      <c r="U27" s="305"/>
      <c r="V27" s="307">
        <v>17</v>
      </c>
      <c r="W27" s="307">
        <v>24</v>
      </c>
      <c r="X27" s="305"/>
    </row>
    <row r="28" spans="1:24" ht="61.5" customHeight="1" thickBot="1" x14ac:dyDescent="0.4">
      <c r="A28" s="349"/>
      <c r="B28" s="327"/>
      <c r="C28" s="330"/>
      <c r="D28" s="331"/>
      <c r="E28" s="331"/>
      <c r="F28" s="331"/>
      <c r="G28" s="331"/>
      <c r="H28" s="353"/>
      <c r="I28" s="324"/>
      <c r="J28" s="321"/>
      <c r="K28" s="321"/>
      <c r="L28" s="321"/>
      <c r="M28" s="321"/>
      <c r="N28" s="321"/>
      <c r="O28" s="306"/>
      <c r="P28" s="321"/>
      <c r="Q28" s="327"/>
      <c r="R28" s="306"/>
      <c r="S28" s="308"/>
      <c r="T28" s="308"/>
      <c r="U28" s="306"/>
      <c r="V28" s="308"/>
      <c r="W28" s="308"/>
      <c r="X28" s="306"/>
    </row>
    <row r="29" spans="1:24" ht="24" thickBot="1" x14ac:dyDescent="0.4">
      <c r="A29" s="12">
        <v>1</v>
      </c>
      <c r="B29" s="3">
        <v>2</v>
      </c>
      <c r="C29" s="266">
        <v>3</v>
      </c>
      <c r="D29" s="267"/>
      <c r="E29" s="267"/>
      <c r="F29" s="267"/>
      <c r="G29" s="268"/>
      <c r="H29" s="3">
        <v>4</v>
      </c>
      <c r="I29" s="19">
        <v>5</v>
      </c>
      <c r="J29" s="25">
        <v>6</v>
      </c>
      <c r="K29" s="3">
        <v>7</v>
      </c>
      <c r="L29" s="75"/>
      <c r="M29" s="3">
        <v>8</v>
      </c>
      <c r="N29" s="3">
        <v>9</v>
      </c>
      <c r="O29" s="4">
        <v>10</v>
      </c>
      <c r="P29" s="3">
        <v>11</v>
      </c>
      <c r="Q29" s="5">
        <v>12</v>
      </c>
      <c r="R29" s="4">
        <v>13</v>
      </c>
      <c r="S29" s="5">
        <v>14</v>
      </c>
      <c r="T29" s="3">
        <v>15</v>
      </c>
      <c r="U29" s="6">
        <v>16</v>
      </c>
      <c r="V29" s="5">
        <v>17</v>
      </c>
      <c r="W29" s="54">
        <v>18</v>
      </c>
      <c r="X29" s="55">
        <v>19</v>
      </c>
    </row>
    <row r="30" spans="1:24" s="7" customFormat="1" ht="68.25" thickBot="1" x14ac:dyDescent="0.4">
      <c r="A30" s="74" t="s">
        <v>71</v>
      </c>
      <c r="B30" s="72" t="s">
        <v>72</v>
      </c>
      <c r="C30" s="171"/>
      <c r="D30" s="172"/>
      <c r="E30" s="172"/>
      <c r="F30" s="172"/>
      <c r="G30" s="173"/>
      <c r="H30" s="130">
        <f t="shared" ref="H30:N30" si="34">SUM(H31+H32+H33+H34+H35)</f>
        <v>797</v>
      </c>
      <c r="I30" s="130">
        <f t="shared" si="34"/>
        <v>321</v>
      </c>
      <c r="J30" s="134">
        <f t="shared" si="34"/>
        <v>476</v>
      </c>
      <c r="K30" s="130">
        <f t="shared" si="34"/>
        <v>372</v>
      </c>
      <c r="L30" s="130">
        <f t="shared" si="34"/>
        <v>0</v>
      </c>
      <c r="M30" s="130">
        <f t="shared" si="34"/>
        <v>0</v>
      </c>
      <c r="N30" s="130">
        <f t="shared" si="34"/>
        <v>0</v>
      </c>
      <c r="O30" s="130">
        <f>SUM(O31+O32+O33+O34+O35)</f>
        <v>0</v>
      </c>
      <c r="P30" s="130">
        <f t="shared" ref="P30:X30" si="35">SUM(P31+P32+P33+P34+P35)</f>
        <v>164</v>
      </c>
      <c r="Q30" s="130">
        <f t="shared" si="35"/>
        <v>104</v>
      </c>
      <c r="R30" s="130">
        <f t="shared" si="35"/>
        <v>268</v>
      </c>
      <c r="S30" s="130">
        <f t="shared" si="35"/>
        <v>54</v>
      </c>
      <c r="T30" s="130">
        <f t="shared" si="35"/>
        <v>74</v>
      </c>
      <c r="U30" s="130">
        <f t="shared" si="35"/>
        <v>128</v>
      </c>
      <c r="V30" s="130">
        <f t="shared" si="35"/>
        <v>44</v>
      </c>
      <c r="W30" s="130">
        <f t="shared" si="35"/>
        <v>36</v>
      </c>
      <c r="X30" s="130">
        <f t="shared" si="35"/>
        <v>80</v>
      </c>
    </row>
    <row r="31" spans="1:24" ht="44.25" customHeight="1" thickBot="1" x14ac:dyDescent="0.4">
      <c r="A31" s="194" t="s">
        <v>73</v>
      </c>
      <c r="B31" s="67" t="s">
        <v>74</v>
      </c>
      <c r="C31" s="360" t="s">
        <v>50</v>
      </c>
      <c r="D31" s="361"/>
      <c r="E31" s="361"/>
      <c r="F31" s="361"/>
      <c r="G31" s="362"/>
      <c r="H31" s="114">
        <f>SUM(J31+I31)</f>
        <v>72</v>
      </c>
      <c r="I31" s="112">
        <f>SUM(J31/2)</f>
        <v>24</v>
      </c>
      <c r="J31" s="71">
        <f>SUM(O31+R31+U31+X31)</f>
        <v>48</v>
      </c>
      <c r="K31" s="75">
        <v>8</v>
      </c>
      <c r="L31" s="75"/>
      <c r="M31" s="75"/>
      <c r="N31" s="75"/>
      <c r="O31" s="48">
        <f>SUM(M31:N31)</f>
        <v>0</v>
      </c>
      <c r="P31" s="75"/>
      <c r="Q31" s="75">
        <v>48</v>
      </c>
      <c r="R31" s="48">
        <f>SUM(P31:Q31)</f>
        <v>48</v>
      </c>
      <c r="S31" s="75"/>
      <c r="T31" s="75"/>
      <c r="U31" s="113">
        <f>SUM(S31:T31)</f>
        <v>0</v>
      </c>
      <c r="V31" s="75"/>
      <c r="W31" s="75"/>
      <c r="X31" s="70">
        <f>SUM(V31:W31)</f>
        <v>0</v>
      </c>
    </row>
    <row r="32" spans="1:24" ht="48.75" customHeight="1" thickBot="1" x14ac:dyDescent="0.4">
      <c r="A32" s="194" t="s">
        <v>75</v>
      </c>
      <c r="B32" s="67" t="s">
        <v>16</v>
      </c>
      <c r="C32" s="360" t="s">
        <v>50</v>
      </c>
      <c r="D32" s="361"/>
      <c r="E32" s="361"/>
      <c r="F32" s="361"/>
      <c r="G32" s="362"/>
      <c r="H32" s="114">
        <f t="shared" ref="H32:H35" si="36">SUM(J32+I32)</f>
        <v>72</v>
      </c>
      <c r="I32" s="112">
        <f t="shared" ref="I32:I35" si="37">SUM(J32/2)</f>
        <v>24</v>
      </c>
      <c r="J32" s="71">
        <f t="shared" ref="J32:J35" si="38">SUM(O32+R32+U32+X32)</f>
        <v>48</v>
      </c>
      <c r="K32" s="75">
        <v>8</v>
      </c>
      <c r="L32" s="75"/>
      <c r="M32" s="75"/>
      <c r="N32" s="75"/>
      <c r="O32" s="48">
        <f t="shared" ref="O32:O35" si="39">SUM(M32:N32)</f>
        <v>0</v>
      </c>
      <c r="P32" s="75">
        <v>48</v>
      </c>
      <c r="Q32" s="75"/>
      <c r="R32" s="48">
        <f t="shared" ref="R32:R35" si="40">SUM(P32:Q32)</f>
        <v>48</v>
      </c>
      <c r="S32" s="75"/>
      <c r="T32" s="75"/>
      <c r="U32" s="113">
        <f t="shared" ref="U32:U35" si="41">SUM(S32:T32)</f>
        <v>0</v>
      </c>
      <c r="V32" s="75"/>
      <c r="W32" s="75"/>
      <c r="X32" s="70">
        <f t="shared" ref="X32:X35" si="42">SUM(V32:W32)</f>
        <v>0</v>
      </c>
    </row>
    <row r="33" spans="1:24" ht="44.25" customHeight="1" thickBot="1" x14ac:dyDescent="0.4">
      <c r="A33" s="194" t="s">
        <v>76</v>
      </c>
      <c r="B33" s="5" t="s">
        <v>15</v>
      </c>
      <c r="C33" s="360" t="s">
        <v>147</v>
      </c>
      <c r="D33" s="361"/>
      <c r="E33" s="361"/>
      <c r="F33" s="361"/>
      <c r="G33" s="362"/>
      <c r="H33" s="114">
        <f t="shared" si="36"/>
        <v>249</v>
      </c>
      <c r="I33" s="112">
        <f t="shared" si="37"/>
        <v>83</v>
      </c>
      <c r="J33" s="71">
        <f t="shared" si="38"/>
        <v>166</v>
      </c>
      <c r="K33" s="54">
        <v>166</v>
      </c>
      <c r="L33" s="75"/>
      <c r="M33" s="47"/>
      <c r="N33" s="47"/>
      <c r="O33" s="48">
        <f t="shared" si="39"/>
        <v>0</v>
      </c>
      <c r="P33" s="47">
        <v>34</v>
      </c>
      <c r="Q33" s="47">
        <v>28</v>
      </c>
      <c r="R33" s="48">
        <f t="shared" si="40"/>
        <v>62</v>
      </c>
      <c r="S33" s="47">
        <v>34</v>
      </c>
      <c r="T33" s="47">
        <v>30</v>
      </c>
      <c r="U33" s="113">
        <f t="shared" si="41"/>
        <v>64</v>
      </c>
      <c r="V33" s="54">
        <v>22</v>
      </c>
      <c r="W33" s="54">
        <v>18</v>
      </c>
      <c r="X33" s="70">
        <f t="shared" si="42"/>
        <v>40</v>
      </c>
    </row>
    <row r="34" spans="1:24" ht="50.25" customHeight="1" thickBot="1" x14ac:dyDescent="0.4">
      <c r="A34" s="194" t="s">
        <v>77</v>
      </c>
      <c r="B34" s="5" t="s">
        <v>19</v>
      </c>
      <c r="C34" s="360" t="s">
        <v>87</v>
      </c>
      <c r="D34" s="361"/>
      <c r="E34" s="361"/>
      <c r="F34" s="361"/>
      <c r="G34" s="362"/>
      <c r="H34" s="114">
        <f t="shared" si="36"/>
        <v>332</v>
      </c>
      <c r="I34" s="112">
        <v>166</v>
      </c>
      <c r="J34" s="71">
        <f t="shared" si="38"/>
        <v>166</v>
      </c>
      <c r="K34" s="21">
        <v>166</v>
      </c>
      <c r="L34" s="75"/>
      <c r="M34" s="47"/>
      <c r="N34" s="47"/>
      <c r="O34" s="48">
        <f t="shared" si="39"/>
        <v>0</v>
      </c>
      <c r="P34" s="47">
        <v>34</v>
      </c>
      <c r="Q34" s="47">
        <v>28</v>
      </c>
      <c r="R34" s="48">
        <f t="shared" si="40"/>
        <v>62</v>
      </c>
      <c r="S34" s="47">
        <v>20</v>
      </c>
      <c r="T34" s="47">
        <v>44</v>
      </c>
      <c r="U34" s="113">
        <f t="shared" si="41"/>
        <v>64</v>
      </c>
      <c r="V34" s="54">
        <v>22</v>
      </c>
      <c r="W34" s="54">
        <v>18</v>
      </c>
      <c r="X34" s="70">
        <f t="shared" si="42"/>
        <v>40</v>
      </c>
    </row>
    <row r="35" spans="1:24" ht="51" customHeight="1" thickBot="1" x14ac:dyDescent="0.4">
      <c r="A35" s="116" t="s">
        <v>78</v>
      </c>
      <c r="B35" s="117" t="s">
        <v>79</v>
      </c>
      <c r="C35" s="363" t="s">
        <v>88</v>
      </c>
      <c r="D35" s="364"/>
      <c r="E35" s="364"/>
      <c r="F35" s="364"/>
      <c r="G35" s="365"/>
      <c r="H35" s="118">
        <f t="shared" si="36"/>
        <v>72</v>
      </c>
      <c r="I35" s="119">
        <f t="shared" si="37"/>
        <v>24</v>
      </c>
      <c r="J35" s="120">
        <f t="shared" si="38"/>
        <v>48</v>
      </c>
      <c r="K35" s="116">
        <v>24</v>
      </c>
      <c r="L35" s="116"/>
      <c r="M35" s="116"/>
      <c r="N35" s="116"/>
      <c r="O35" s="121">
        <f t="shared" si="39"/>
        <v>0</v>
      </c>
      <c r="P35" s="116">
        <v>48</v>
      </c>
      <c r="Q35" s="116"/>
      <c r="R35" s="121">
        <f t="shared" si="40"/>
        <v>48</v>
      </c>
      <c r="S35" s="116"/>
      <c r="T35" s="116"/>
      <c r="U35" s="122">
        <f t="shared" si="41"/>
        <v>0</v>
      </c>
      <c r="V35" s="116"/>
      <c r="W35" s="116"/>
      <c r="X35" s="123">
        <f t="shared" si="42"/>
        <v>0</v>
      </c>
    </row>
    <row r="36" spans="1:24" ht="45.75" customHeight="1" thickBot="1" x14ac:dyDescent="0.4">
      <c r="A36" s="347" t="s">
        <v>0</v>
      </c>
      <c r="B36" s="326" t="s">
        <v>1</v>
      </c>
      <c r="C36" s="309" t="s">
        <v>2</v>
      </c>
      <c r="D36" s="325"/>
      <c r="E36" s="325"/>
      <c r="F36" s="325"/>
      <c r="G36" s="325"/>
      <c r="H36" s="351" t="s">
        <v>3</v>
      </c>
      <c r="I36" s="322" t="s">
        <v>4</v>
      </c>
      <c r="J36" s="266" t="s">
        <v>5</v>
      </c>
      <c r="K36" s="267"/>
      <c r="L36" s="268"/>
      <c r="M36" s="266" t="s">
        <v>6</v>
      </c>
      <c r="N36" s="268"/>
      <c r="O36" s="303" t="s">
        <v>7</v>
      </c>
      <c r="P36" s="266" t="s">
        <v>8</v>
      </c>
      <c r="Q36" s="268"/>
      <c r="R36" s="303" t="s">
        <v>9</v>
      </c>
      <c r="S36" s="309" t="s">
        <v>10</v>
      </c>
      <c r="T36" s="310"/>
      <c r="U36" s="303" t="s">
        <v>11</v>
      </c>
      <c r="V36" s="309" t="s">
        <v>60</v>
      </c>
      <c r="W36" s="310"/>
      <c r="X36" s="296" t="s">
        <v>69</v>
      </c>
    </row>
    <row r="37" spans="1:24" ht="47.25" customHeight="1" thickBot="1" x14ac:dyDescent="0.4">
      <c r="A37" s="348"/>
      <c r="B37" s="350"/>
      <c r="C37" s="328"/>
      <c r="D37" s="329"/>
      <c r="E37" s="329"/>
      <c r="F37" s="329"/>
      <c r="G37" s="329"/>
      <c r="H37" s="352"/>
      <c r="I37" s="323"/>
      <c r="J37" s="309" t="s">
        <v>42</v>
      </c>
      <c r="K37" s="325"/>
      <c r="L37" s="310"/>
      <c r="M37" s="60" t="s">
        <v>61</v>
      </c>
      <c r="N37" s="60" t="s">
        <v>62</v>
      </c>
      <c r="O37" s="305"/>
      <c r="P37" s="60" t="s">
        <v>63</v>
      </c>
      <c r="Q37" s="60" t="s">
        <v>64</v>
      </c>
      <c r="R37" s="335"/>
      <c r="S37" s="61" t="s">
        <v>65</v>
      </c>
      <c r="T37" s="61" t="s">
        <v>66</v>
      </c>
      <c r="U37" s="304"/>
      <c r="V37" s="61" t="s">
        <v>67</v>
      </c>
      <c r="W37" s="68" t="s">
        <v>68</v>
      </c>
      <c r="X37" s="297"/>
    </row>
    <row r="38" spans="1:24" ht="24" customHeight="1" x14ac:dyDescent="0.35">
      <c r="A38" s="348"/>
      <c r="B38" s="350"/>
      <c r="C38" s="328"/>
      <c r="D38" s="329"/>
      <c r="E38" s="329"/>
      <c r="F38" s="329"/>
      <c r="G38" s="329"/>
      <c r="H38" s="352"/>
      <c r="I38" s="323"/>
      <c r="J38" s="320" t="s">
        <v>12</v>
      </c>
      <c r="K38" s="320" t="s">
        <v>43</v>
      </c>
      <c r="L38" s="320" t="s">
        <v>114</v>
      </c>
      <c r="M38" s="320">
        <v>17</v>
      </c>
      <c r="N38" s="320">
        <v>24</v>
      </c>
      <c r="O38" s="305"/>
      <c r="P38" s="320">
        <v>17</v>
      </c>
      <c r="Q38" s="326">
        <v>24</v>
      </c>
      <c r="R38" s="305"/>
      <c r="S38" s="307">
        <v>17</v>
      </c>
      <c r="T38" s="307">
        <v>24</v>
      </c>
      <c r="U38" s="305"/>
      <c r="V38" s="307">
        <v>17</v>
      </c>
      <c r="W38" s="311">
        <v>24</v>
      </c>
      <c r="X38" s="297"/>
    </row>
    <row r="39" spans="1:24" ht="61.5" customHeight="1" thickBot="1" x14ac:dyDescent="0.4">
      <c r="A39" s="349"/>
      <c r="B39" s="327"/>
      <c r="C39" s="330"/>
      <c r="D39" s="331"/>
      <c r="E39" s="331"/>
      <c r="F39" s="331"/>
      <c r="G39" s="331"/>
      <c r="H39" s="353"/>
      <c r="I39" s="324"/>
      <c r="J39" s="321"/>
      <c r="K39" s="321"/>
      <c r="L39" s="321"/>
      <c r="M39" s="321"/>
      <c r="N39" s="321"/>
      <c r="O39" s="306"/>
      <c r="P39" s="321"/>
      <c r="Q39" s="327"/>
      <c r="R39" s="306"/>
      <c r="S39" s="308"/>
      <c r="T39" s="308"/>
      <c r="U39" s="306"/>
      <c r="V39" s="308"/>
      <c r="W39" s="308"/>
      <c r="X39" s="298"/>
    </row>
    <row r="40" spans="1:24" ht="24" thickBot="1" x14ac:dyDescent="0.4">
      <c r="A40" s="12">
        <v>1</v>
      </c>
      <c r="B40" s="3">
        <v>2</v>
      </c>
      <c r="C40" s="266">
        <v>3</v>
      </c>
      <c r="D40" s="267"/>
      <c r="E40" s="267"/>
      <c r="F40" s="267"/>
      <c r="G40" s="268"/>
      <c r="H40" s="3">
        <v>4</v>
      </c>
      <c r="I40" s="19">
        <v>5</v>
      </c>
      <c r="J40" s="24">
        <v>6</v>
      </c>
      <c r="K40" s="3">
        <v>7</v>
      </c>
      <c r="L40" s="75"/>
      <c r="M40" s="3">
        <v>8</v>
      </c>
      <c r="N40" s="3">
        <v>9</v>
      </c>
      <c r="O40" s="4">
        <v>10</v>
      </c>
      <c r="P40" s="3">
        <v>11</v>
      </c>
      <c r="Q40" s="5">
        <v>12</v>
      </c>
      <c r="R40" s="4">
        <v>13</v>
      </c>
      <c r="S40" s="5">
        <v>14</v>
      </c>
      <c r="T40" s="3">
        <v>15</v>
      </c>
      <c r="U40" s="6">
        <v>16</v>
      </c>
      <c r="V40" s="5">
        <v>17</v>
      </c>
      <c r="W40" s="54">
        <v>18</v>
      </c>
      <c r="X40" s="55">
        <v>19</v>
      </c>
    </row>
    <row r="41" spans="1:24" ht="47.25" thickBot="1" x14ac:dyDescent="0.4">
      <c r="A41" s="64" t="s">
        <v>80</v>
      </c>
      <c r="B41" s="65" t="s">
        <v>81</v>
      </c>
      <c r="C41" s="370" t="s">
        <v>89</v>
      </c>
      <c r="D41" s="371"/>
      <c r="E41" s="371"/>
      <c r="F41" s="371"/>
      <c r="G41" s="372"/>
      <c r="H41" s="66">
        <f t="shared" ref="H41:I41" si="43">SUM(H42:H44)</f>
        <v>243</v>
      </c>
      <c r="I41" s="66">
        <f t="shared" si="43"/>
        <v>81</v>
      </c>
      <c r="J41" s="66">
        <f>SUM(J42:J44)</f>
        <v>162</v>
      </c>
      <c r="K41" s="66">
        <f t="shared" ref="K41:X41" si="44">SUM(K42:K44)</f>
        <v>88</v>
      </c>
      <c r="L41" s="66"/>
      <c r="M41" s="66">
        <f t="shared" si="44"/>
        <v>0</v>
      </c>
      <c r="N41" s="66">
        <f t="shared" si="44"/>
        <v>0</v>
      </c>
      <c r="O41" s="66">
        <f t="shared" si="44"/>
        <v>0</v>
      </c>
      <c r="P41" s="66">
        <f t="shared" si="44"/>
        <v>68</v>
      </c>
      <c r="Q41" s="66">
        <f t="shared" si="44"/>
        <v>94</v>
      </c>
      <c r="R41" s="66">
        <f t="shared" si="44"/>
        <v>162</v>
      </c>
      <c r="S41" s="66">
        <f t="shared" si="44"/>
        <v>0</v>
      </c>
      <c r="T41" s="66">
        <f t="shared" si="44"/>
        <v>0</v>
      </c>
      <c r="U41" s="66">
        <f t="shared" si="44"/>
        <v>0</v>
      </c>
      <c r="V41" s="66">
        <f t="shared" si="44"/>
        <v>0</v>
      </c>
      <c r="W41" s="66">
        <f t="shared" si="44"/>
        <v>0</v>
      </c>
      <c r="X41" s="66">
        <f t="shared" si="44"/>
        <v>0</v>
      </c>
    </row>
    <row r="42" spans="1:24" ht="35.25" customHeight="1" thickBot="1" x14ac:dyDescent="0.4">
      <c r="A42" s="194" t="s">
        <v>82</v>
      </c>
      <c r="B42" s="67" t="s">
        <v>20</v>
      </c>
      <c r="C42" s="266" t="s">
        <v>50</v>
      </c>
      <c r="D42" s="267"/>
      <c r="E42" s="267"/>
      <c r="F42" s="267"/>
      <c r="G42" s="268"/>
      <c r="H42" s="54">
        <f t="shared" ref="H42:H43" si="45">SUM(J42+I42)</f>
        <v>102</v>
      </c>
      <c r="I42" s="53">
        <f t="shared" ref="I42:I62" si="46">SUM(J42/2)</f>
        <v>34</v>
      </c>
      <c r="J42" s="21">
        <f t="shared" ref="J42:J43" si="47">SUM(O42+R42+U42+X42)</f>
        <v>68</v>
      </c>
      <c r="K42" s="54">
        <v>18</v>
      </c>
      <c r="L42" s="75"/>
      <c r="M42" s="54"/>
      <c r="N42" s="54"/>
      <c r="O42" s="48">
        <f t="shared" ref="O42:O43" si="48">SUM(M42:N42)</f>
        <v>0</v>
      </c>
      <c r="P42" s="54">
        <v>68</v>
      </c>
      <c r="Q42" s="5"/>
      <c r="R42" s="48">
        <f t="shared" ref="R42:R43" si="49">SUM(P42:Q42)</f>
        <v>68</v>
      </c>
      <c r="S42" s="5"/>
      <c r="T42" s="54"/>
      <c r="U42" s="55">
        <f t="shared" ref="U42:U43" si="50">SUM(S42:T42)</f>
        <v>0</v>
      </c>
      <c r="V42" s="5"/>
      <c r="W42" s="54"/>
      <c r="X42" s="55">
        <f t="shared" ref="X42:X43" si="51">SUM(V42:W42)</f>
        <v>0</v>
      </c>
    </row>
    <row r="43" spans="1:24" ht="41.25" customHeight="1" thickBot="1" x14ac:dyDescent="0.4">
      <c r="A43" s="194" t="s">
        <v>83</v>
      </c>
      <c r="B43" s="67" t="s">
        <v>84</v>
      </c>
      <c r="C43" s="266" t="s">
        <v>50</v>
      </c>
      <c r="D43" s="267"/>
      <c r="E43" s="267"/>
      <c r="F43" s="267"/>
      <c r="G43" s="268"/>
      <c r="H43" s="75">
        <f t="shared" si="45"/>
        <v>66</v>
      </c>
      <c r="I43" s="73">
        <f t="shared" si="46"/>
        <v>22</v>
      </c>
      <c r="J43" s="21">
        <f t="shared" si="47"/>
        <v>44</v>
      </c>
      <c r="K43" s="54">
        <v>60</v>
      </c>
      <c r="L43" s="75"/>
      <c r="M43" s="54"/>
      <c r="N43" s="54"/>
      <c r="O43" s="48">
        <f t="shared" si="48"/>
        <v>0</v>
      </c>
      <c r="P43" s="54"/>
      <c r="Q43" s="5">
        <v>44</v>
      </c>
      <c r="R43" s="48">
        <f t="shared" si="49"/>
        <v>44</v>
      </c>
      <c r="S43" s="5"/>
      <c r="T43" s="54"/>
      <c r="U43" s="55">
        <f t="shared" si="50"/>
        <v>0</v>
      </c>
      <c r="V43" s="5"/>
      <c r="W43" s="54"/>
      <c r="X43" s="55">
        <f t="shared" si="51"/>
        <v>0</v>
      </c>
    </row>
    <row r="44" spans="1:24" ht="42" thickBot="1" x14ac:dyDescent="0.4">
      <c r="A44" s="123" t="s">
        <v>85</v>
      </c>
      <c r="B44" s="124" t="s">
        <v>86</v>
      </c>
      <c r="C44" s="367" t="s">
        <v>88</v>
      </c>
      <c r="D44" s="368"/>
      <c r="E44" s="368"/>
      <c r="F44" s="368"/>
      <c r="G44" s="369"/>
      <c r="H44" s="121">
        <f t="shared" ref="H44" si="52">SUM(I44:J44)</f>
        <v>75</v>
      </c>
      <c r="I44" s="73">
        <f t="shared" si="46"/>
        <v>25</v>
      </c>
      <c r="J44" s="116">
        <v>50</v>
      </c>
      <c r="K44" s="121">
        <v>10</v>
      </c>
      <c r="L44" s="121"/>
      <c r="M44" s="121"/>
      <c r="N44" s="121"/>
      <c r="O44" s="121"/>
      <c r="P44" s="121"/>
      <c r="Q44" s="125">
        <v>50</v>
      </c>
      <c r="R44" s="121">
        <f t="shared" ref="R44" si="53">SUM(P44:Q44)</f>
        <v>50</v>
      </c>
      <c r="S44" s="125"/>
      <c r="T44" s="121"/>
      <c r="U44" s="125"/>
      <c r="V44" s="125"/>
      <c r="W44" s="121"/>
      <c r="X44" s="125"/>
    </row>
    <row r="45" spans="1:24" ht="39.75" customHeight="1" thickBot="1" x14ac:dyDescent="0.4">
      <c r="A45" s="13" t="s">
        <v>30</v>
      </c>
      <c r="B45" s="129" t="s">
        <v>31</v>
      </c>
      <c r="C45" s="373"/>
      <c r="D45" s="374"/>
      <c r="E45" s="374"/>
      <c r="F45" s="374"/>
      <c r="G45" s="375"/>
      <c r="H45" s="130"/>
      <c r="I45" s="134">
        <f t="shared" si="46"/>
        <v>0</v>
      </c>
      <c r="J45" s="130"/>
      <c r="K45" s="130"/>
      <c r="L45" s="130"/>
      <c r="M45" s="130"/>
      <c r="N45" s="130"/>
      <c r="O45" s="130"/>
      <c r="P45" s="130"/>
      <c r="Q45" s="131"/>
      <c r="R45" s="130"/>
      <c r="S45" s="131"/>
      <c r="T45" s="130"/>
      <c r="U45" s="131"/>
      <c r="V45" s="131"/>
      <c r="W45" s="130"/>
      <c r="X45" s="131"/>
    </row>
    <row r="46" spans="1:24" ht="45.75" customHeight="1" thickBot="1" x14ac:dyDescent="0.4">
      <c r="A46" s="132" t="s">
        <v>22</v>
      </c>
      <c r="B46" s="133" t="s">
        <v>90</v>
      </c>
      <c r="C46" s="373"/>
      <c r="D46" s="374"/>
      <c r="E46" s="374"/>
      <c r="F46" s="374"/>
      <c r="G46" s="375"/>
      <c r="H46" s="130">
        <f>SUM(H47:H63)</f>
        <v>2235</v>
      </c>
      <c r="I46" s="130">
        <f>SUM(I47:I63)</f>
        <v>745</v>
      </c>
      <c r="J46" s="130">
        <f>SUM(J47:J63)</f>
        <v>1490</v>
      </c>
      <c r="K46" s="130">
        <f>SUM(K47:K63)</f>
        <v>685</v>
      </c>
      <c r="L46" s="130">
        <f t="shared" ref="L46:N46" si="54">SUM(L47:L62)</f>
        <v>0</v>
      </c>
      <c r="M46" s="130">
        <f t="shared" si="54"/>
        <v>0</v>
      </c>
      <c r="N46" s="130">
        <f t="shared" si="54"/>
        <v>0</v>
      </c>
      <c r="O46" s="130">
        <f t="shared" ref="O46:X46" si="55">SUM(O47:O63)</f>
        <v>0</v>
      </c>
      <c r="P46" s="130">
        <f t="shared" si="55"/>
        <v>138</v>
      </c>
      <c r="Q46" s="130">
        <f t="shared" si="55"/>
        <v>230</v>
      </c>
      <c r="R46" s="130">
        <f t="shared" si="55"/>
        <v>368</v>
      </c>
      <c r="S46" s="130">
        <f t="shared" si="55"/>
        <v>206</v>
      </c>
      <c r="T46" s="130">
        <f t="shared" si="55"/>
        <v>504</v>
      </c>
      <c r="U46" s="130">
        <f t="shared" si="55"/>
        <v>710</v>
      </c>
      <c r="V46" s="130">
        <f t="shared" si="55"/>
        <v>226</v>
      </c>
      <c r="W46" s="130">
        <f t="shared" si="55"/>
        <v>186</v>
      </c>
      <c r="X46" s="130">
        <f t="shared" si="55"/>
        <v>412</v>
      </c>
    </row>
    <row r="47" spans="1:24" ht="36.75" customHeight="1" thickBot="1" x14ac:dyDescent="0.4">
      <c r="A47" s="194" t="s">
        <v>23</v>
      </c>
      <c r="B47" s="127" t="s">
        <v>91</v>
      </c>
      <c r="C47" s="266" t="s">
        <v>49</v>
      </c>
      <c r="D47" s="267"/>
      <c r="E47" s="267"/>
      <c r="F47" s="267"/>
      <c r="G47" s="268"/>
      <c r="H47" s="54">
        <f t="shared" ref="H47:H62" si="56">SUM(J47+I47)</f>
        <v>204</v>
      </c>
      <c r="I47" s="21">
        <f t="shared" si="46"/>
        <v>68</v>
      </c>
      <c r="J47" s="54">
        <f t="shared" ref="J47:J62" si="57">SUM(O47+R47+U47+X47)</f>
        <v>136</v>
      </c>
      <c r="K47" s="54">
        <v>130</v>
      </c>
      <c r="L47" s="75"/>
      <c r="M47" s="54"/>
      <c r="N47" s="54"/>
      <c r="O47" s="48">
        <f t="shared" ref="O47:O62" si="58">SUM(M47:N47)</f>
        <v>0</v>
      </c>
      <c r="P47" s="54">
        <v>68</v>
      </c>
      <c r="Q47" s="5">
        <v>68</v>
      </c>
      <c r="R47" s="48">
        <f t="shared" ref="R47:R63" si="59">SUM(P47:Q47)</f>
        <v>136</v>
      </c>
      <c r="S47" s="5"/>
      <c r="T47" s="54"/>
      <c r="U47" s="55">
        <f t="shared" ref="U47:U62" si="60">SUM(S47:T47)</f>
        <v>0</v>
      </c>
      <c r="V47" s="5"/>
      <c r="W47" s="54"/>
      <c r="X47" s="55">
        <f t="shared" ref="X47:X62" si="61">SUM(V47:W47)</f>
        <v>0</v>
      </c>
    </row>
    <row r="48" spans="1:24" ht="36.75" customHeight="1" thickBot="1" x14ac:dyDescent="0.4">
      <c r="A48" s="194" t="s">
        <v>24</v>
      </c>
      <c r="B48" s="128" t="s">
        <v>92</v>
      </c>
      <c r="C48" s="266" t="s">
        <v>49</v>
      </c>
      <c r="D48" s="267"/>
      <c r="E48" s="267"/>
      <c r="F48" s="267"/>
      <c r="G48" s="268"/>
      <c r="H48" s="75">
        <f t="shared" si="56"/>
        <v>120</v>
      </c>
      <c r="I48" s="69">
        <f t="shared" si="46"/>
        <v>40</v>
      </c>
      <c r="J48" s="75">
        <f t="shared" si="57"/>
        <v>80</v>
      </c>
      <c r="K48" s="54">
        <v>80</v>
      </c>
      <c r="L48" s="75"/>
      <c r="M48" s="54"/>
      <c r="N48" s="54"/>
      <c r="O48" s="48">
        <f t="shared" si="58"/>
        <v>0</v>
      </c>
      <c r="P48" s="54"/>
      <c r="Q48" s="5">
        <v>46</v>
      </c>
      <c r="R48" s="48">
        <f t="shared" si="59"/>
        <v>46</v>
      </c>
      <c r="S48" s="5">
        <v>34</v>
      </c>
      <c r="T48" s="54"/>
      <c r="U48" s="55">
        <f t="shared" si="60"/>
        <v>34</v>
      </c>
      <c r="V48" s="5"/>
      <c r="W48" s="54"/>
      <c r="X48" s="55">
        <f t="shared" si="61"/>
        <v>0</v>
      </c>
    </row>
    <row r="49" spans="1:24" ht="36.75" customHeight="1" thickBot="1" x14ac:dyDescent="0.4">
      <c r="A49" s="194" t="s">
        <v>25</v>
      </c>
      <c r="B49" s="127" t="s">
        <v>112</v>
      </c>
      <c r="C49" s="266" t="s">
        <v>59</v>
      </c>
      <c r="D49" s="267"/>
      <c r="E49" s="267"/>
      <c r="F49" s="267"/>
      <c r="G49" s="268"/>
      <c r="H49" s="75">
        <f t="shared" si="56"/>
        <v>207</v>
      </c>
      <c r="I49" s="69">
        <f t="shared" si="46"/>
        <v>69</v>
      </c>
      <c r="J49" s="75">
        <f t="shared" si="57"/>
        <v>138</v>
      </c>
      <c r="K49" s="54">
        <v>43</v>
      </c>
      <c r="L49" s="75"/>
      <c r="M49" s="54"/>
      <c r="N49" s="54"/>
      <c r="O49" s="48">
        <f t="shared" si="58"/>
        <v>0</v>
      </c>
      <c r="P49" s="54"/>
      <c r="Q49" s="5"/>
      <c r="R49" s="48">
        <f t="shared" si="59"/>
        <v>0</v>
      </c>
      <c r="S49" s="5">
        <v>56</v>
      </c>
      <c r="T49" s="54">
        <v>82</v>
      </c>
      <c r="U49" s="55">
        <f t="shared" si="60"/>
        <v>138</v>
      </c>
      <c r="V49" s="5"/>
      <c r="W49" s="54"/>
      <c r="X49" s="55">
        <f t="shared" si="61"/>
        <v>0</v>
      </c>
    </row>
    <row r="50" spans="1:24" ht="33.75" customHeight="1" thickBot="1" x14ac:dyDescent="0.4">
      <c r="A50" s="194" t="s">
        <v>26</v>
      </c>
      <c r="B50" s="1" t="s">
        <v>93</v>
      </c>
      <c r="C50" s="266" t="s">
        <v>59</v>
      </c>
      <c r="D50" s="267"/>
      <c r="E50" s="267"/>
      <c r="F50" s="267"/>
      <c r="G50" s="268"/>
      <c r="H50" s="75">
        <f t="shared" si="56"/>
        <v>120</v>
      </c>
      <c r="I50" s="69">
        <f t="shared" si="46"/>
        <v>40</v>
      </c>
      <c r="J50" s="75">
        <f t="shared" si="57"/>
        <v>80</v>
      </c>
      <c r="K50" s="54">
        <v>40</v>
      </c>
      <c r="L50" s="75"/>
      <c r="M50" s="54"/>
      <c r="N50" s="54"/>
      <c r="O50" s="48">
        <f t="shared" si="58"/>
        <v>0</v>
      </c>
      <c r="P50" s="54"/>
      <c r="Q50" s="5">
        <v>80</v>
      </c>
      <c r="R50" s="48">
        <f t="shared" si="59"/>
        <v>80</v>
      </c>
      <c r="S50" s="5"/>
      <c r="T50" s="54"/>
      <c r="U50" s="55">
        <f t="shared" si="60"/>
        <v>0</v>
      </c>
      <c r="V50" s="5"/>
      <c r="W50" s="54"/>
      <c r="X50" s="55">
        <f t="shared" si="61"/>
        <v>0</v>
      </c>
    </row>
    <row r="51" spans="1:24" ht="70.5" thickBot="1" x14ac:dyDescent="0.4">
      <c r="A51" s="194" t="s">
        <v>27</v>
      </c>
      <c r="B51" s="127" t="s">
        <v>94</v>
      </c>
      <c r="C51" s="266" t="s">
        <v>50</v>
      </c>
      <c r="D51" s="267"/>
      <c r="E51" s="267"/>
      <c r="F51" s="267"/>
      <c r="G51" s="268"/>
      <c r="H51" s="75">
        <f t="shared" si="56"/>
        <v>105</v>
      </c>
      <c r="I51" s="69">
        <f t="shared" si="46"/>
        <v>35</v>
      </c>
      <c r="J51" s="75">
        <f t="shared" si="57"/>
        <v>70</v>
      </c>
      <c r="K51" s="54">
        <v>30</v>
      </c>
      <c r="L51" s="75"/>
      <c r="M51" s="54"/>
      <c r="N51" s="54"/>
      <c r="O51" s="48">
        <f t="shared" si="58"/>
        <v>0</v>
      </c>
      <c r="P51" s="54">
        <v>34</v>
      </c>
      <c r="Q51" s="5">
        <v>36</v>
      </c>
      <c r="R51" s="48">
        <f t="shared" si="59"/>
        <v>70</v>
      </c>
      <c r="S51" s="5"/>
      <c r="T51" s="54"/>
      <c r="U51" s="55">
        <f t="shared" si="60"/>
        <v>0</v>
      </c>
      <c r="V51" s="5"/>
      <c r="W51" s="54"/>
      <c r="X51" s="55">
        <f t="shared" si="61"/>
        <v>0</v>
      </c>
    </row>
    <row r="52" spans="1:24" ht="70.5" thickBot="1" x14ac:dyDescent="0.4">
      <c r="A52" s="194" t="s">
        <v>28</v>
      </c>
      <c r="B52" s="127" t="s">
        <v>95</v>
      </c>
      <c r="C52" s="266" t="s">
        <v>59</v>
      </c>
      <c r="D52" s="267"/>
      <c r="E52" s="267"/>
      <c r="F52" s="267"/>
      <c r="G52" s="268"/>
      <c r="H52" s="75">
        <f t="shared" si="56"/>
        <v>201</v>
      </c>
      <c r="I52" s="69">
        <f t="shared" si="46"/>
        <v>67</v>
      </c>
      <c r="J52" s="75">
        <f t="shared" si="57"/>
        <v>134</v>
      </c>
      <c r="K52" s="54">
        <v>40</v>
      </c>
      <c r="L52" s="75"/>
      <c r="M52" s="54"/>
      <c r="N52" s="54"/>
      <c r="O52" s="48">
        <f t="shared" si="58"/>
        <v>0</v>
      </c>
      <c r="P52" s="54"/>
      <c r="Q52" s="5"/>
      <c r="R52" s="48">
        <f t="shared" si="59"/>
        <v>0</v>
      </c>
      <c r="S52" s="5">
        <v>57</v>
      </c>
      <c r="T52" s="54">
        <v>77</v>
      </c>
      <c r="U52" s="55">
        <f t="shared" si="60"/>
        <v>134</v>
      </c>
      <c r="V52" s="5"/>
      <c r="W52" s="54"/>
      <c r="X52" s="55">
        <f t="shared" si="61"/>
        <v>0</v>
      </c>
    </row>
    <row r="53" spans="1:24" ht="36.75" customHeight="1" thickBot="1" x14ac:dyDescent="0.4">
      <c r="A53" s="194" t="s">
        <v>96</v>
      </c>
      <c r="B53" s="126" t="s">
        <v>97</v>
      </c>
      <c r="C53" s="266" t="s">
        <v>49</v>
      </c>
      <c r="D53" s="267"/>
      <c r="E53" s="267"/>
      <c r="F53" s="267"/>
      <c r="G53" s="268"/>
      <c r="H53" s="75">
        <f t="shared" si="56"/>
        <v>147</v>
      </c>
      <c r="I53" s="69">
        <f t="shared" si="46"/>
        <v>49</v>
      </c>
      <c r="J53" s="75">
        <f t="shared" si="57"/>
        <v>98</v>
      </c>
      <c r="K53" s="54">
        <v>30</v>
      </c>
      <c r="L53" s="75"/>
      <c r="M53" s="54"/>
      <c r="N53" s="54"/>
      <c r="O53" s="48">
        <f t="shared" si="58"/>
        <v>0</v>
      </c>
      <c r="P53" s="54"/>
      <c r="Q53" s="5"/>
      <c r="R53" s="48">
        <f t="shared" si="59"/>
        <v>0</v>
      </c>
      <c r="S53" s="5">
        <v>42</v>
      </c>
      <c r="T53" s="54">
        <v>56</v>
      </c>
      <c r="U53" s="55">
        <f t="shared" si="60"/>
        <v>98</v>
      </c>
      <c r="V53" s="5"/>
      <c r="W53" s="54"/>
      <c r="X53" s="55">
        <f t="shared" si="61"/>
        <v>0</v>
      </c>
    </row>
    <row r="54" spans="1:24" ht="47.25" thickBot="1" x14ac:dyDescent="0.4">
      <c r="A54" s="194" t="s">
        <v>98</v>
      </c>
      <c r="B54" s="127" t="s">
        <v>99</v>
      </c>
      <c r="C54" s="266" t="s">
        <v>59</v>
      </c>
      <c r="D54" s="267"/>
      <c r="E54" s="267"/>
      <c r="F54" s="267"/>
      <c r="G54" s="268"/>
      <c r="H54" s="75">
        <f t="shared" si="56"/>
        <v>120</v>
      </c>
      <c r="I54" s="69">
        <f t="shared" si="46"/>
        <v>40</v>
      </c>
      <c r="J54" s="75">
        <f t="shared" si="57"/>
        <v>80</v>
      </c>
      <c r="K54" s="54">
        <v>40</v>
      </c>
      <c r="L54" s="75"/>
      <c r="M54" s="54"/>
      <c r="N54" s="54"/>
      <c r="O54" s="48">
        <f t="shared" si="58"/>
        <v>0</v>
      </c>
      <c r="P54" s="54"/>
      <c r="Q54" s="5"/>
      <c r="R54" s="48">
        <f t="shared" si="59"/>
        <v>0</v>
      </c>
      <c r="S54" s="5"/>
      <c r="T54" s="54">
        <v>80</v>
      </c>
      <c r="U54" s="55">
        <f t="shared" si="60"/>
        <v>80</v>
      </c>
      <c r="V54" s="5"/>
      <c r="W54" s="54"/>
      <c r="X54" s="55">
        <f t="shared" si="61"/>
        <v>0</v>
      </c>
    </row>
    <row r="55" spans="1:24" ht="24" thickBot="1" x14ac:dyDescent="0.4">
      <c r="A55" s="194" t="s">
        <v>100</v>
      </c>
      <c r="B55" s="127" t="s">
        <v>101</v>
      </c>
      <c r="C55" s="266" t="s">
        <v>49</v>
      </c>
      <c r="D55" s="267"/>
      <c r="E55" s="267"/>
      <c r="F55" s="267"/>
      <c r="G55" s="268"/>
      <c r="H55" s="75">
        <f t="shared" si="56"/>
        <v>132</v>
      </c>
      <c r="I55" s="69">
        <f t="shared" si="46"/>
        <v>44</v>
      </c>
      <c r="J55" s="75">
        <f t="shared" si="57"/>
        <v>88</v>
      </c>
      <c r="K55" s="54">
        <v>30</v>
      </c>
      <c r="L55" s="75"/>
      <c r="M55" s="54"/>
      <c r="N55" s="54"/>
      <c r="O55" s="48">
        <f t="shared" si="58"/>
        <v>0</v>
      </c>
      <c r="P55" s="54"/>
      <c r="Q55" s="5"/>
      <c r="R55" s="48">
        <f t="shared" si="59"/>
        <v>0</v>
      </c>
      <c r="S55" s="5">
        <v>17</v>
      </c>
      <c r="T55" s="54">
        <v>71</v>
      </c>
      <c r="U55" s="55">
        <f t="shared" si="60"/>
        <v>88</v>
      </c>
      <c r="V55" s="5"/>
      <c r="W55" s="54"/>
      <c r="X55" s="55">
        <f t="shared" si="61"/>
        <v>0</v>
      </c>
    </row>
    <row r="56" spans="1:24" ht="70.5" thickBot="1" x14ac:dyDescent="0.4">
      <c r="A56" s="194" t="s">
        <v>102</v>
      </c>
      <c r="B56" s="127" t="s">
        <v>103</v>
      </c>
      <c r="C56" s="266" t="s">
        <v>50</v>
      </c>
      <c r="D56" s="267"/>
      <c r="E56" s="267"/>
      <c r="F56" s="267"/>
      <c r="G56" s="268"/>
      <c r="H56" s="75">
        <f t="shared" si="56"/>
        <v>69</v>
      </c>
      <c r="I56" s="69">
        <f t="shared" si="46"/>
        <v>23</v>
      </c>
      <c r="J56" s="75">
        <f t="shared" si="57"/>
        <v>46</v>
      </c>
      <c r="K56" s="54">
        <v>23</v>
      </c>
      <c r="L56" s="75"/>
      <c r="M56" s="54"/>
      <c r="N56" s="54"/>
      <c r="O56" s="48">
        <f t="shared" si="58"/>
        <v>0</v>
      </c>
      <c r="P56" s="54"/>
      <c r="Q56" s="5"/>
      <c r="R56" s="48">
        <f t="shared" si="59"/>
        <v>0</v>
      </c>
      <c r="S56" s="5">
        <v>0</v>
      </c>
      <c r="T56" s="54"/>
      <c r="U56" s="55">
        <f t="shared" si="60"/>
        <v>0</v>
      </c>
      <c r="V56" s="5">
        <v>46</v>
      </c>
      <c r="W56" s="54"/>
      <c r="X56" s="55">
        <f t="shared" si="61"/>
        <v>46</v>
      </c>
    </row>
    <row r="57" spans="1:24" ht="93.75" thickBot="1" x14ac:dyDescent="0.4">
      <c r="A57" s="194" t="s">
        <v>104</v>
      </c>
      <c r="B57" s="127" t="s">
        <v>105</v>
      </c>
      <c r="C57" s="266" t="s">
        <v>50</v>
      </c>
      <c r="D57" s="267"/>
      <c r="E57" s="267"/>
      <c r="F57" s="267"/>
      <c r="G57" s="268"/>
      <c r="H57" s="75">
        <f t="shared" si="56"/>
        <v>69</v>
      </c>
      <c r="I57" s="69">
        <f t="shared" si="46"/>
        <v>23</v>
      </c>
      <c r="J57" s="75">
        <f t="shared" si="57"/>
        <v>46</v>
      </c>
      <c r="K57" s="54">
        <v>46</v>
      </c>
      <c r="L57" s="75"/>
      <c r="M57" s="54"/>
      <c r="N57" s="54"/>
      <c r="O57" s="48">
        <f t="shared" si="58"/>
        <v>0</v>
      </c>
      <c r="P57" s="54"/>
      <c r="Q57" s="5"/>
      <c r="R57" s="48">
        <f t="shared" si="59"/>
        <v>0</v>
      </c>
      <c r="S57" s="5">
        <v>0</v>
      </c>
      <c r="T57" s="54"/>
      <c r="U57" s="55">
        <f t="shared" si="60"/>
        <v>0</v>
      </c>
      <c r="V57" s="5">
        <v>46</v>
      </c>
      <c r="W57" s="54"/>
      <c r="X57" s="55">
        <f t="shared" si="61"/>
        <v>46</v>
      </c>
    </row>
    <row r="58" spans="1:24" ht="117" thickBot="1" x14ac:dyDescent="0.4">
      <c r="A58" s="194" t="s">
        <v>106</v>
      </c>
      <c r="B58" s="127" t="s">
        <v>107</v>
      </c>
      <c r="C58" s="266" t="s">
        <v>59</v>
      </c>
      <c r="D58" s="267"/>
      <c r="E58" s="267"/>
      <c r="F58" s="267"/>
      <c r="G58" s="268"/>
      <c r="H58" s="75">
        <f t="shared" si="56"/>
        <v>192</v>
      </c>
      <c r="I58" s="69">
        <f t="shared" si="46"/>
        <v>64</v>
      </c>
      <c r="J58" s="75">
        <f t="shared" si="57"/>
        <v>128</v>
      </c>
      <c r="K58" s="54">
        <v>20</v>
      </c>
      <c r="L58" s="75"/>
      <c r="M58" s="54"/>
      <c r="N58" s="54"/>
      <c r="O58" s="48">
        <f t="shared" si="58"/>
        <v>0</v>
      </c>
      <c r="P58" s="54"/>
      <c r="Q58" s="5"/>
      <c r="R58" s="48">
        <f t="shared" si="59"/>
        <v>0</v>
      </c>
      <c r="S58" s="5"/>
      <c r="T58" s="54"/>
      <c r="U58" s="55">
        <f t="shared" si="60"/>
        <v>0</v>
      </c>
      <c r="V58" s="5">
        <v>34</v>
      </c>
      <c r="W58" s="54">
        <v>94</v>
      </c>
      <c r="X58" s="55">
        <f t="shared" si="61"/>
        <v>128</v>
      </c>
    </row>
    <row r="59" spans="1:24" ht="24" thickBot="1" x14ac:dyDescent="0.4">
      <c r="A59" s="191" t="s">
        <v>108</v>
      </c>
      <c r="B59" s="127" t="s">
        <v>109</v>
      </c>
      <c r="C59" s="266" t="s">
        <v>49</v>
      </c>
      <c r="D59" s="267"/>
      <c r="E59" s="267"/>
      <c r="F59" s="267"/>
      <c r="G59" s="268"/>
      <c r="H59" s="75">
        <f t="shared" si="56"/>
        <v>108</v>
      </c>
      <c r="I59" s="69">
        <f t="shared" si="46"/>
        <v>36</v>
      </c>
      <c r="J59" s="75">
        <f t="shared" si="57"/>
        <v>72</v>
      </c>
      <c r="K59" s="54">
        <v>20</v>
      </c>
      <c r="L59" s="75"/>
      <c r="M59" s="54"/>
      <c r="N59" s="54"/>
      <c r="O59" s="48">
        <f t="shared" si="58"/>
        <v>0</v>
      </c>
      <c r="P59" s="54"/>
      <c r="Q59" s="5"/>
      <c r="R59" s="48">
        <f t="shared" si="59"/>
        <v>0</v>
      </c>
      <c r="S59" s="5"/>
      <c r="T59" s="54"/>
      <c r="U59" s="55">
        <f t="shared" si="60"/>
        <v>0</v>
      </c>
      <c r="V59" s="5">
        <v>36</v>
      </c>
      <c r="W59" s="54">
        <v>36</v>
      </c>
      <c r="X59" s="55">
        <f t="shared" si="61"/>
        <v>72</v>
      </c>
    </row>
    <row r="60" spans="1:24" ht="47.25" thickBot="1" x14ac:dyDescent="0.4">
      <c r="A60" s="191" t="s">
        <v>110</v>
      </c>
      <c r="B60" s="127" t="s">
        <v>29</v>
      </c>
      <c r="C60" s="266" t="s">
        <v>50</v>
      </c>
      <c r="D60" s="267"/>
      <c r="E60" s="267"/>
      <c r="F60" s="267"/>
      <c r="G60" s="268"/>
      <c r="H60" s="75">
        <f t="shared" si="56"/>
        <v>102</v>
      </c>
      <c r="I60" s="69">
        <f t="shared" si="46"/>
        <v>34</v>
      </c>
      <c r="J60" s="75">
        <f t="shared" si="57"/>
        <v>68</v>
      </c>
      <c r="K60" s="54">
        <v>20</v>
      </c>
      <c r="L60" s="75"/>
      <c r="M60" s="54"/>
      <c r="N60" s="54"/>
      <c r="O60" s="48">
        <f t="shared" si="58"/>
        <v>0</v>
      </c>
      <c r="P60" s="54"/>
      <c r="Q60" s="5"/>
      <c r="R60" s="48">
        <f t="shared" si="59"/>
        <v>0</v>
      </c>
      <c r="S60" s="5"/>
      <c r="T60" s="54">
        <v>68</v>
      </c>
      <c r="U60" s="55">
        <f t="shared" si="60"/>
        <v>68</v>
      </c>
      <c r="V60" s="5"/>
      <c r="W60" s="54"/>
      <c r="X60" s="55">
        <f t="shared" si="61"/>
        <v>0</v>
      </c>
    </row>
    <row r="61" spans="1:24" ht="24" thickBot="1" x14ac:dyDescent="0.4">
      <c r="A61" s="123" t="s">
        <v>111</v>
      </c>
      <c r="B61" s="175" t="s">
        <v>115</v>
      </c>
      <c r="C61" s="367" t="s">
        <v>59</v>
      </c>
      <c r="D61" s="368"/>
      <c r="E61" s="368"/>
      <c r="F61" s="368"/>
      <c r="G61" s="369"/>
      <c r="H61" s="121">
        <f t="shared" si="56"/>
        <v>105</v>
      </c>
      <c r="I61" s="123">
        <f t="shared" si="46"/>
        <v>35</v>
      </c>
      <c r="J61" s="121">
        <f t="shared" si="57"/>
        <v>70</v>
      </c>
      <c r="K61" s="121">
        <v>35</v>
      </c>
      <c r="L61" s="121"/>
      <c r="M61" s="121"/>
      <c r="N61" s="121"/>
      <c r="O61" s="121">
        <f t="shared" si="58"/>
        <v>0</v>
      </c>
      <c r="P61" s="121"/>
      <c r="Q61" s="125"/>
      <c r="R61" s="121">
        <f t="shared" si="59"/>
        <v>0</v>
      </c>
      <c r="S61" s="125"/>
      <c r="T61" s="121">
        <v>70</v>
      </c>
      <c r="U61" s="125">
        <f t="shared" si="60"/>
        <v>70</v>
      </c>
      <c r="V61" s="125"/>
      <c r="W61" s="121"/>
      <c r="X61" s="125">
        <f t="shared" si="61"/>
        <v>0</v>
      </c>
    </row>
    <row r="62" spans="1:24" ht="47.25" thickBot="1" x14ac:dyDescent="0.4">
      <c r="A62" s="123" t="s">
        <v>113</v>
      </c>
      <c r="B62" s="175" t="s">
        <v>116</v>
      </c>
      <c r="C62" s="367" t="s">
        <v>184</v>
      </c>
      <c r="D62" s="368"/>
      <c r="E62" s="368"/>
      <c r="F62" s="368"/>
      <c r="G62" s="369"/>
      <c r="H62" s="121">
        <f t="shared" si="56"/>
        <v>180</v>
      </c>
      <c r="I62" s="123">
        <f t="shared" si="46"/>
        <v>60</v>
      </c>
      <c r="J62" s="121">
        <f t="shared" si="57"/>
        <v>120</v>
      </c>
      <c r="K62" s="121">
        <v>40</v>
      </c>
      <c r="L62" s="121"/>
      <c r="M62" s="121"/>
      <c r="N62" s="121"/>
      <c r="O62" s="121">
        <f t="shared" si="58"/>
        <v>0</v>
      </c>
      <c r="P62" s="121"/>
      <c r="Q62" s="125"/>
      <c r="R62" s="121">
        <f t="shared" si="59"/>
        <v>0</v>
      </c>
      <c r="S62" s="125"/>
      <c r="T62" s="121"/>
      <c r="U62" s="125">
        <f t="shared" si="60"/>
        <v>0</v>
      </c>
      <c r="V62" s="125">
        <v>64</v>
      </c>
      <c r="W62" s="121">
        <v>56</v>
      </c>
      <c r="X62" s="125">
        <f t="shared" si="61"/>
        <v>120</v>
      </c>
    </row>
    <row r="63" spans="1:24" ht="47.25" thickBot="1" x14ac:dyDescent="0.4">
      <c r="A63" s="123" t="s">
        <v>182</v>
      </c>
      <c r="B63" s="187" t="s">
        <v>183</v>
      </c>
      <c r="C63" s="184"/>
      <c r="D63" s="185"/>
      <c r="E63" s="185" t="s">
        <v>50</v>
      </c>
      <c r="F63" s="185"/>
      <c r="G63" s="186"/>
      <c r="H63" s="121">
        <v>54</v>
      </c>
      <c r="I63" s="121">
        <v>18</v>
      </c>
      <c r="J63" s="121">
        <v>36</v>
      </c>
      <c r="K63" s="121">
        <v>18</v>
      </c>
      <c r="L63" s="121"/>
      <c r="M63" s="121"/>
      <c r="N63" s="121"/>
      <c r="O63" s="121"/>
      <c r="P63" s="121">
        <v>36</v>
      </c>
      <c r="Q63" s="125"/>
      <c r="R63" s="121">
        <f t="shared" si="59"/>
        <v>36</v>
      </c>
      <c r="S63" s="125"/>
      <c r="T63" s="121"/>
      <c r="U63" s="125"/>
      <c r="V63" s="125"/>
      <c r="W63" s="121"/>
      <c r="X63" s="125"/>
    </row>
    <row r="64" spans="1:24" ht="44.25" customHeight="1" thickBot="1" x14ac:dyDescent="0.4">
      <c r="A64" s="166" t="s">
        <v>30</v>
      </c>
      <c r="B64" s="167" t="s">
        <v>31</v>
      </c>
      <c r="C64" s="377" t="s">
        <v>57</v>
      </c>
      <c r="D64" s="378"/>
      <c r="E64" s="378"/>
      <c r="F64" s="378"/>
      <c r="G64" s="379"/>
      <c r="H64" s="188">
        <f>H65</f>
        <v>1290</v>
      </c>
      <c r="I64" s="188">
        <f t="shared" ref="I64:X64" si="62">I65</f>
        <v>430</v>
      </c>
      <c r="J64" s="188">
        <f t="shared" si="62"/>
        <v>860</v>
      </c>
      <c r="K64" s="188">
        <f t="shared" si="62"/>
        <v>530</v>
      </c>
      <c r="L64" s="188">
        <f t="shared" si="62"/>
        <v>30</v>
      </c>
      <c r="M64" s="188">
        <f t="shared" si="62"/>
        <v>0</v>
      </c>
      <c r="N64" s="188">
        <f t="shared" si="62"/>
        <v>0</v>
      </c>
      <c r="O64" s="188">
        <f t="shared" si="62"/>
        <v>0</v>
      </c>
      <c r="P64" s="167">
        <f t="shared" si="62"/>
        <v>182</v>
      </c>
      <c r="Q64" s="167">
        <f t="shared" si="62"/>
        <v>172</v>
      </c>
      <c r="R64" s="167">
        <f t="shared" si="62"/>
        <v>354</v>
      </c>
      <c r="S64" s="167">
        <f t="shared" si="62"/>
        <v>100</v>
      </c>
      <c r="T64" s="167">
        <f t="shared" si="62"/>
        <v>142</v>
      </c>
      <c r="U64" s="167">
        <f t="shared" si="62"/>
        <v>242</v>
      </c>
      <c r="V64" s="167">
        <f t="shared" si="62"/>
        <v>162</v>
      </c>
      <c r="W64" s="167">
        <f t="shared" si="62"/>
        <v>102</v>
      </c>
      <c r="X64" s="167">
        <f t="shared" si="62"/>
        <v>264</v>
      </c>
    </row>
    <row r="65" spans="1:24" s="7" customFormat="1" ht="45.75" thickBot="1" x14ac:dyDescent="0.4">
      <c r="A65" s="168" t="s">
        <v>32</v>
      </c>
      <c r="B65" s="169" t="s">
        <v>33</v>
      </c>
      <c r="C65" s="287" t="s">
        <v>142</v>
      </c>
      <c r="D65" s="288"/>
      <c r="E65" s="288"/>
      <c r="F65" s="288"/>
      <c r="G65" s="289"/>
      <c r="H65" s="189">
        <f>SUM(H66+H70+H73+H77)</f>
        <v>1290</v>
      </c>
      <c r="I65" s="189">
        <f t="shared" ref="I65:X65" si="63">SUM(I66+I70+I73+I77)</f>
        <v>430</v>
      </c>
      <c r="J65" s="189">
        <f t="shared" si="63"/>
        <v>860</v>
      </c>
      <c r="K65" s="189">
        <f t="shared" si="63"/>
        <v>530</v>
      </c>
      <c r="L65" s="189">
        <f t="shared" si="63"/>
        <v>30</v>
      </c>
      <c r="M65" s="189">
        <f t="shared" si="63"/>
        <v>0</v>
      </c>
      <c r="N65" s="189">
        <f t="shared" si="63"/>
        <v>0</v>
      </c>
      <c r="O65" s="189">
        <f t="shared" si="63"/>
        <v>0</v>
      </c>
      <c r="P65" s="170">
        <f t="shared" si="63"/>
        <v>182</v>
      </c>
      <c r="Q65" s="170">
        <f t="shared" si="63"/>
        <v>172</v>
      </c>
      <c r="R65" s="170">
        <f t="shared" si="63"/>
        <v>354</v>
      </c>
      <c r="S65" s="170">
        <f t="shared" si="63"/>
        <v>100</v>
      </c>
      <c r="T65" s="170">
        <f t="shared" si="63"/>
        <v>142</v>
      </c>
      <c r="U65" s="170">
        <f t="shared" si="63"/>
        <v>242</v>
      </c>
      <c r="V65" s="170">
        <f t="shared" si="63"/>
        <v>162</v>
      </c>
      <c r="W65" s="170">
        <f t="shared" si="63"/>
        <v>102</v>
      </c>
      <c r="X65" s="170">
        <f t="shared" si="63"/>
        <v>264</v>
      </c>
    </row>
    <row r="66" spans="1:24" ht="93.75" customHeight="1" thickBot="1" x14ac:dyDescent="0.4">
      <c r="A66" s="157" t="s">
        <v>34</v>
      </c>
      <c r="B66" s="160" t="s">
        <v>117</v>
      </c>
      <c r="C66" s="161"/>
      <c r="D66" s="162"/>
      <c r="E66" s="162"/>
      <c r="F66" s="162"/>
      <c r="G66" s="162"/>
      <c r="H66" s="163">
        <f>SUM(H67:H68)</f>
        <v>429</v>
      </c>
      <c r="I66" s="163">
        <f t="shared" ref="I66:X66" si="64">SUM(I67:I68)</f>
        <v>143</v>
      </c>
      <c r="J66" s="163">
        <f t="shared" si="64"/>
        <v>286</v>
      </c>
      <c r="K66" s="163">
        <f t="shared" si="64"/>
        <v>260</v>
      </c>
      <c r="L66" s="163">
        <f t="shared" si="64"/>
        <v>30</v>
      </c>
      <c r="M66" s="163">
        <f t="shared" si="64"/>
        <v>0</v>
      </c>
      <c r="N66" s="163">
        <f t="shared" si="64"/>
        <v>0</v>
      </c>
      <c r="O66" s="163">
        <f t="shared" si="64"/>
        <v>0</v>
      </c>
      <c r="P66" s="163">
        <f t="shared" si="64"/>
        <v>70</v>
      </c>
      <c r="Q66" s="163">
        <f t="shared" si="64"/>
        <v>116</v>
      </c>
      <c r="R66" s="163">
        <f t="shared" si="64"/>
        <v>186</v>
      </c>
      <c r="S66" s="163">
        <f t="shared" si="64"/>
        <v>100</v>
      </c>
      <c r="T66" s="163">
        <f t="shared" si="64"/>
        <v>0</v>
      </c>
      <c r="U66" s="163">
        <f t="shared" si="64"/>
        <v>100</v>
      </c>
      <c r="V66" s="163">
        <f t="shared" si="64"/>
        <v>0</v>
      </c>
      <c r="W66" s="163">
        <f t="shared" si="64"/>
        <v>0</v>
      </c>
      <c r="X66" s="163">
        <f t="shared" si="64"/>
        <v>0</v>
      </c>
    </row>
    <row r="67" spans="1:24" ht="93.75" customHeight="1" thickBot="1" x14ac:dyDescent="0.4">
      <c r="A67" s="141" t="s">
        <v>35</v>
      </c>
      <c r="B67" s="111" t="s">
        <v>118</v>
      </c>
      <c r="C67" s="235" t="s">
        <v>148</v>
      </c>
      <c r="D67" s="236"/>
      <c r="E67" s="236"/>
      <c r="F67" s="236"/>
      <c r="G67" s="237"/>
      <c r="H67" s="82">
        <f t="shared" ref="H67:H68" si="65">SUM(J67+I67)</f>
        <v>339</v>
      </c>
      <c r="I67" s="136">
        <f t="shared" ref="I67:I68" si="66">SUM(J67/2)</f>
        <v>113</v>
      </c>
      <c r="J67" s="115">
        <f t="shared" ref="J67:J68" si="67">SUM(O67+R67+U67+X67)</f>
        <v>226</v>
      </c>
      <c r="K67" s="86">
        <v>130</v>
      </c>
      <c r="L67" s="86">
        <v>30</v>
      </c>
      <c r="M67" s="83"/>
      <c r="N67" s="83"/>
      <c r="O67" s="55">
        <f t="shared" ref="O67:O68" si="68">SUM(M67:N67)</f>
        <v>0</v>
      </c>
      <c r="P67" s="83">
        <v>70</v>
      </c>
      <c r="Q67" s="84">
        <v>116</v>
      </c>
      <c r="R67" s="150">
        <f t="shared" ref="R67:R68" si="69">SUM(P67:Q67)</f>
        <v>186</v>
      </c>
      <c r="S67" s="87">
        <v>40</v>
      </c>
      <c r="T67" s="87"/>
      <c r="U67" s="55">
        <f t="shared" ref="U67:U68" si="70">SUM(S67:T67)</f>
        <v>40</v>
      </c>
      <c r="V67" s="87"/>
      <c r="W67" s="87"/>
      <c r="X67" s="55">
        <f t="shared" ref="X67:X68" si="71">SUM(V67:W67)</f>
        <v>0</v>
      </c>
    </row>
    <row r="68" spans="1:24" ht="117" thickBot="1" x14ac:dyDescent="0.4">
      <c r="A68" s="76" t="s">
        <v>119</v>
      </c>
      <c r="B68" s="192" t="s">
        <v>120</v>
      </c>
      <c r="C68" s="235" t="s">
        <v>50</v>
      </c>
      <c r="D68" s="236"/>
      <c r="E68" s="236"/>
      <c r="F68" s="236"/>
      <c r="G68" s="366"/>
      <c r="H68" s="82">
        <f t="shared" si="65"/>
        <v>90</v>
      </c>
      <c r="I68" s="136">
        <f t="shared" si="66"/>
        <v>30</v>
      </c>
      <c r="J68" s="115">
        <f t="shared" si="67"/>
        <v>60</v>
      </c>
      <c r="K68" s="86">
        <v>130</v>
      </c>
      <c r="L68" s="86"/>
      <c r="M68" s="83"/>
      <c r="N68" s="78"/>
      <c r="O68" s="55">
        <f t="shared" si="68"/>
        <v>0</v>
      </c>
      <c r="P68" s="83"/>
      <c r="Q68" s="136"/>
      <c r="R68" s="150">
        <f t="shared" si="69"/>
        <v>0</v>
      </c>
      <c r="S68" s="87">
        <v>60</v>
      </c>
      <c r="T68" s="87"/>
      <c r="U68" s="55">
        <f t="shared" si="70"/>
        <v>60</v>
      </c>
      <c r="V68" s="87"/>
      <c r="W68" s="87"/>
      <c r="X68" s="55">
        <f t="shared" si="71"/>
        <v>0</v>
      </c>
    </row>
    <row r="69" spans="1:24" ht="66" customHeight="1" thickBot="1" x14ac:dyDescent="0.4">
      <c r="A69" s="76" t="s">
        <v>36</v>
      </c>
      <c r="B69" s="83" t="s">
        <v>123</v>
      </c>
      <c r="C69" s="235" t="s">
        <v>141</v>
      </c>
      <c r="D69" s="236"/>
      <c r="E69" s="236"/>
      <c r="F69" s="236"/>
      <c r="G69" s="366"/>
      <c r="H69" s="83"/>
      <c r="I69" s="84"/>
      <c r="J69" s="85">
        <f>SUM(O69+R69+U69+X69)</f>
        <v>252</v>
      </c>
      <c r="K69" s="86"/>
      <c r="L69" s="86"/>
      <c r="M69" s="83"/>
      <c r="N69" s="78"/>
      <c r="O69" s="144"/>
      <c r="P69" s="83"/>
      <c r="Q69" s="136"/>
      <c r="R69" s="151">
        <f>SUM(P69+Q69)</f>
        <v>0</v>
      </c>
      <c r="S69" s="87">
        <v>252</v>
      </c>
      <c r="T69" s="87"/>
      <c r="U69" s="55">
        <f>SUM(S69:T69)</f>
        <v>252</v>
      </c>
      <c r="V69" s="87"/>
      <c r="W69" s="87"/>
      <c r="X69" s="55">
        <f>SUM(V69:W69)</f>
        <v>0</v>
      </c>
    </row>
    <row r="70" spans="1:24" ht="113.25" thickBot="1" x14ac:dyDescent="0.4">
      <c r="A70" s="164" t="s">
        <v>37</v>
      </c>
      <c r="B70" s="165" t="s">
        <v>121</v>
      </c>
      <c r="C70" s="380" t="s">
        <v>89</v>
      </c>
      <c r="D70" s="381"/>
      <c r="E70" s="381"/>
      <c r="F70" s="381"/>
      <c r="G70" s="382"/>
      <c r="H70" s="165">
        <f>SUM(H71)</f>
        <v>213</v>
      </c>
      <c r="I70" s="165">
        <f t="shared" ref="I70:X70" si="72">SUM(I71)</f>
        <v>71</v>
      </c>
      <c r="J70" s="165">
        <f t="shared" si="72"/>
        <v>142</v>
      </c>
      <c r="K70" s="165">
        <f t="shared" si="72"/>
        <v>60</v>
      </c>
      <c r="L70" s="165">
        <f t="shared" si="72"/>
        <v>0</v>
      </c>
      <c r="M70" s="165">
        <f t="shared" si="72"/>
        <v>0</v>
      </c>
      <c r="N70" s="165">
        <f t="shared" si="72"/>
        <v>0</v>
      </c>
      <c r="O70" s="165">
        <f t="shared" si="72"/>
        <v>0</v>
      </c>
      <c r="P70" s="165">
        <f t="shared" si="72"/>
        <v>0</v>
      </c>
      <c r="Q70" s="165">
        <f t="shared" si="72"/>
        <v>0</v>
      </c>
      <c r="R70" s="165">
        <f t="shared" si="72"/>
        <v>0</v>
      </c>
      <c r="S70" s="165">
        <f t="shared" si="72"/>
        <v>0</v>
      </c>
      <c r="T70" s="165">
        <f t="shared" si="72"/>
        <v>142</v>
      </c>
      <c r="U70" s="165">
        <f t="shared" si="72"/>
        <v>142</v>
      </c>
      <c r="V70" s="165">
        <f t="shared" si="72"/>
        <v>0</v>
      </c>
      <c r="W70" s="165">
        <f t="shared" si="72"/>
        <v>0</v>
      </c>
      <c r="X70" s="165">
        <f t="shared" si="72"/>
        <v>0</v>
      </c>
    </row>
    <row r="71" spans="1:24" s="9" customFormat="1" ht="98.25" customHeight="1" thickBot="1" x14ac:dyDescent="0.4">
      <c r="A71" s="193" t="s">
        <v>38</v>
      </c>
      <c r="B71" s="135" t="s">
        <v>122</v>
      </c>
      <c r="C71" s="244" t="s">
        <v>50</v>
      </c>
      <c r="D71" s="245"/>
      <c r="E71" s="245"/>
      <c r="F71" s="245"/>
      <c r="G71" s="246"/>
      <c r="H71" s="111">
        <f t="shared" ref="H71" si="73">SUM(J71+I71)</f>
        <v>213</v>
      </c>
      <c r="I71" s="136">
        <f t="shared" ref="I71" si="74">SUM(J71/2)</f>
        <v>71</v>
      </c>
      <c r="J71" s="82">
        <f t="shared" ref="J71:J72" si="75">SUM(O71+R71+U71+X71)</f>
        <v>142</v>
      </c>
      <c r="K71" s="80">
        <v>60</v>
      </c>
      <c r="L71" s="152"/>
      <c r="M71" s="153"/>
      <c r="N71" s="86"/>
      <c r="O71" s="63">
        <f t="shared" ref="O71" si="76">SUM(M71:N71)</f>
        <v>0</v>
      </c>
      <c r="P71" s="86"/>
      <c r="Q71" s="111"/>
      <c r="R71" s="48">
        <f t="shared" ref="R71" si="77">SUM(P71:Q71)</f>
        <v>0</v>
      </c>
      <c r="S71" s="86">
        <v>0</v>
      </c>
      <c r="T71" s="86">
        <v>142</v>
      </c>
      <c r="U71" s="48">
        <f t="shared" ref="U71" si="78">SUM(S71:T71)</f>
        <v>142</v>
      </c>
      <c r="V71" s="86"/>
      <c r="W71" s="86"/>
      <c r="X71" s="48">
        <f t="shared" ref="X71" si="79">SUM(V71:W71)</f>
        <v>0</v>
      </c>
    </row>
    <row r="72" spans="1:24" ht="70.5" thickBot="1" x14ac:dyDescent="0.4">
      <c r="A72" s="76" t="s">
        <v>39</v>
      </c>
      <c r="B72" s="83" t="s">
        <v>123</v>
      </c>
      <c r="C72" s="235" t="s">
        <v>141</v>
      </c>
      <c r="D72" s="236"/>
      <c r="E72" s="236"/>
      <c r="F72" s="236"/>
      <c r="G72" s="236"/>
      <c r="H72" s="88"/>
      <c r="I72" s="84"/>
      <c r="J72" s="82">
        <f t="shared" si="75"/>
        <v>72</v>
      </c>
      <c r="K72" s="86"/>
      <c r="L72" s="86"/>
      <c r="M72" s="86"/>
      <c r="N72" s="86"/>
      <c r="O72" s="48"/>
      <c r="P72" s="86"/>
      <c r="Q72" s="86"/>
      <c r="R72" s="48"/>
      <c r="S72" s="86"/>
      <c r="T72" s="86">
        <v>72</v>
      </c>
      <c r="U72" s="48">
        <f>SUM(S72+T72)</f>
        <v>72</v>
      </c>
      <c r="V72" s="86"/>
      <c r="W72" s="86"/>
      <c r="X72" s="48">
        <f>SUM(V72+W72)</f>
        <v>0</v>
      </c>
    </row>
    <row r="73" spans="1:24" ht="135.75" thickBot="1" x14ac:dyDescent="0.4">
      <c r="A73" s="157" t="s">
        <v>124</v>
      </c>
      <c r="B73" s="158" t="s">
        <v>125</v>
      </c>
      <c r="C73" s="238" t="s">
        <v>143</v>
      </c>
      <c r="D73" s="239"/>
      <c r="E73" s="239"/>
      <c r="F73" s="239"/>
      <c r="G73" s="240"/>
      <c r="H73" s="159">
        <f>SUM(H74:H75)</f>
        <v>396</v>
      </c>
      <c r="I73" s="159">
        <f t="shared" ref="I73:X73" si="80">SUM(I74:I75)</f>
        <v>132</v>
      </c>
      <c r="J73" s="159">
        <f t="shared" si="80"/>
        <v>264</v>
      </c>
      <c r="K73" s="159">
        <f t="shared" si="80"/>
        <v>126</v>
      </c>
      <c r="L73" s="159">
        <f t="shared" si="80"/>
        <v>0</v>
      </c>
      <c r="M73" s="159">
        <f t="shared" si="80"/>
        <v>0</v>
      </c>
      <c r="N73" s="159">
        <f t="shared" si="80"/>
        <v>0</v>
      </c>
      <c r="O73" s="159">
        <f t="shared" si="80"/>
        <v>0</v>
      </c>
      <c r="P73" s="159">
        <f t="shared" si="80"/>
        <v>0</v>
      </c>
      <c r="Q73" s="159">
        <f t="shared" si="80"/>
        <v>0</v>
      </c>
      <c r="R73" s="159">
        <f t="shared" si="80"/>
        <v>0</v>
      </c>
      <c r="S73" s="159">
        <f t="shared" si="80"/>
        <v>0</v>
      </c>
      <c r="T73" s="159">
        <f t="shared" si="80"/>
        <v>0</v>
      </c>
      <c r="U73" s="159">
        <f t="shared" si="80"/>
        <v>0</v>
      </c>
      <c r="V73" s="159">
        <f t="shared" si="80"/>
        <v>162</v>
      </c>
      <c r="W73" s="159">
        <f t="shared" si="80"/>
        <v>102</v>
      </c>
      <c r="X73" s="159">
        <f t="shared" si="80"/>
        <v>264</v>
      </c>
    </row>
    <row r="74" spans="1:24" ht="93.75" thickBot="1" x14ac:dyDescent="0.4">
      <c r="A74" s="76" t="s">
        <v>126</v>
      </c>
      <c r="B74" s="83" t="s">
        <v>127</v>
      </c>
      <c r="C74" s="235" t="s">
        <v>178</v>
      </c>
      <c r="D74" s="236"/>
      <c r="E74" s="236"/>
      <c r="F74" s="236"/>
      <c r="G74" s="237"/>
      <c r="H74" s="88">
        <f t="shared" ref="H74" si="81">SUM(J74+I74)</f>
        <v>243</v>
      </c>
      <c r="I74" s="84">
        <f t="shared" ref="I74:I78" si="82">SUM(J74/2)</f>
        <v>81</v>
      </c>
      <c r="J74" s="142">
        <f t="shared" ref="J74" si="83">SUM(O74+R74+U74+X74)</f>
        <v>162</v>
      </c>
      <c r="K74" s="83">
        <v>90</v>
      </c>
      <c r="L74" s="83"/>
      <c r="M74" s="83"/>
      <c r="N74" s="83"/>
      <c r="O74" s="55">
        <f t="shared" ref="O74" si="84">SUM(M74:N74)</f>
        <v>0</v>
      </c>
      <c r="P74" s="83"/>
      <c r="Q74" s="83"/>
      <c r="R74" s="55">
        <f t="shared" ref="R74" si="85">SUM(P74:Q74)</f>
        <v>0</v>
      </c>
      <c r="S74" s="83">
        <v>0</v>
      </c>
      <c r="T74" s="83"/>
      <c r="U74" s="55">
        <f t="shared" ref="U74" si="86">SUM(S74:T74)</f>
        <v>0</v>
      </c>
      <c r="V74" s="83">
        <v>162</v>
      </c>
      <c r="W74" s="83"/>
      <c r="X74" s="55">
        <f t="shared" ref="X74" si="87">SUM(V74:W74)</f>
        <v>162</v>
      </c>
    </row>
    <row r="75" spans="1:24" ht="93.75" thickBot="1" x14ac:dyDescent="0.4">
      <c r="A75" s="76" t="s">
        <v>128</v>
      </c>
      <c r="B75" s="83" t="s">
        <v>129</v>
      </c>
      <c r="C75" s="235" t="s">
        <v>50</v>
      </c>
      <c r="D75" s="236"/>
      <c r="E75" s="236"/>
      <c r="F75" s="236"/>
      <c r="G75" s="237"/>
      <c r="H75" s="88">
        <f t="shared" ref="H75" si="88">SUM(J75+I75)</f>
        <v>153</v>
      </c>
      <c r="I75" s="84">
        <f t="shared" si="82"/>
        <v>51</v>
      </c>
      <c r="J75" s="79">
        <f t="shared" ref="J75" si="89">SUM(O75+R75+U75+X75)</f>
        <v>102</v>
      </c>
      <c r="K75" s="83">
        <v>36</v>
      </c>
      <c r="L75" s="83"/>
      <c r="M75" s="83"/>
      <c r="N75" s="83"/>
      <c r="O75" s="55">
        <f t="shared" ref="O75" si="90">SUM(M75:N75)</f>
        <v>0</v>
      </c>
      <c r="P75" s="83"/>
      <c r="Q75" s="83"/>
      <c r="R75" s="48">
        <f t="shared" ref="R75" si="91">SUM(P75:Q75)</f>
        <v>0</v>
      </c>
      <c r="S75" s="78">
        <v>0</v>
      </c>
      <c r="T75" s="83"/>
      <c r="U75" s="144">
        <f t="shared" ref="U75" si="92">SUM(S75:T75)</f>
        <v>0</v>
      </c>
      <c r="V75" s="78"/>
      <c r="W75" s="83">
        <v>102</v>
      </c>
      <c r="X75" s="144">
        <f t="shared" ref="X75" si="93">SUM(V75:W75)</f>
        <v>102</v>
      </c>
    </row>
    <row r="76" spans="1:24" ht="68.25" thickBot="1" x14ac:dyDescent="0.4">
      <c r="A76" s="76" t="s">
        <v>130</v>
      </c>
      <c r="B76" s="77" t="s">
        <v>123</v>
      </c>
      <c r="C76" s="235" t="s">
        <v>141</v>
      </c>
      <c r="D76" s="236"/>
      <c r="E76" s="236"/>
      <c r="F76" s="236"/>
      <c r="G76" s="366"/>
      <c r="H76" s="77"/>
      <c r="I76" s="156"/>
      <c r="J76" s="90">
        <f t="shared" ref="J76" si="94">SUM(O76+R76+U76+X76)</f>
        <v>288</v>
      </c>
      <c r="K76" s="77"/>
      <c r="L76" s="77"/>
      <c r="M76" s="83"/>
      <c r="N76" s="83"/>
      <c r="O76" s="55">
        <f t="shared" ref="O76" si="95">SUM(M76:N76)</f>
        <v>0</v>
      </c>
      <c r="P76" s="83"/>
      <c r="Q76" s="77"/>
      <c r="R76" s="143">
        <f t="shared" ref="R76" si="96">SUM(P76:Q76)</f>
        <v>0</v>
      </c>
      <c r="S76" s="77">
        <v>0</v>
      </c>
      <c r="T76" s="77"/>
      <c r="U76" s="143">
        <f t="shared" ref="U76" si="97">SUM(S76:T76)</f>
        <v>0</v>
      </c>
      <c r="V76" s="77">
        <v>144</v>
      </c>
      <c r="W76" s="77">
        <v>144</v>
      </c>
      <c r="X76" s="143">
        <f t="shared" ref="X76" si="98">SUM(V76:W76)</f>
        <v>288</v>
      </c>
    </row>
    <row r="77" spans="1:24" ht="90.75" thickBot="1" x14ac:dyDescent="0.4">
      <c r="A77" s="157" t="s">
        <v>146</v>
      </c>
      <c r="B77" s="158" t="s">
        <v>131</v>
      </c>
      <c r="C77" s="238" t="s">
        <v>143</v>
      </c>
      <c r="D77" s="239"/>
      <c r="E77" s="239"/>
      <c r="F77" s="239"/>
      <c r="G77" s="240"/>
      <c r="H77" s="165">
        <f>SUM(H78)</f>
        <v>252</v>
      </c>
      <c r="I77" s="165">
        <f t="shared" ref="I77:X77" si="99">SUM(I78)</f>
        <v>84</v>
      </c>
      <c r="J77" s="165">
        <f t="shared" si="99"/>
        <v>168</v>
      </c>
      <c r="K77" s="165">
        <f t="shared" si="99"/>
        <v>84</v>
      </c>
      <c r="L77" s="165">
        <f t="shared" si="99"/>
        <v>0</v>
      </c>
      <c r="M77" s="165">
        <f t="shared" si="99"/>
        <v>0</v>
      </c>
      <c r="N77" s="165">
        <f t="shared" si="99"/>
        <v>0</v>
      </c>
      <c r="O77" s="165">
        <f t="shared" si="99"/>
        <v>0</v>
      </c>
      <c r="P77" s="165">
        <f t="shared" si="99"/>
        <v>112</v>
      </c>
      <c r="Q77" s="165">
        <f t="shared" si="99"/>
        <v>56</v>
      </c>
      <c r="R77" s="165">
        <f t="shared" si="99"/>
        <v>168</v>
      </c>
      <c r="S77" s="165">
        <f t="shared" si="99"/>
        <v>0</v>
      </c>
      <c r="T77" s="165">
        <f t="shared" si="99"/>
        <v>0</v>
      </c>
      <c r="U77" s="165">
        <f t="shared" si="99"/>
        <v>0</v>
      </c>
      <c r="V77" s="165">
        <f t="shared" si="99"/>
        <v>0</v>
      </c>
      <c r="W77" s="165">
        <f t="shared" si="99"/>
        <v>0</v>
      </c>
      <c r="X77" s="165">
        <f t="shared" si="99"/>
        <v>0</v>
      </c>
    </row>
    <row r="78" spans="1:24" ht="68.25" thickBot="1" x14ac:dyDescent="0.4">
      <c r="A78" s="76" t="s">
        <v>132</v>
      </c>
      <c r="B78" s="77" t="s">
        <v>144</v>
      </c>
      <c r="C78" s="235" t="s">
        <v>185</v>
      </c>
      <c r="D78" s="236"/>
      <c r="E78" s="236"/>
      <c r="F78" s="236"/>
      <c r="G78" s="237"/>
      <c r="H78" s="76">
        <f t="shared" ref="H78" si="100">SUM(J78+I78)</f>
        <v>252</v>
      </c>
      <c r="I78" s="139">
        <f t="shared" si="82"/>
        <v>84</v>
      </c>
      <c r="J78" s="176">
        <f t="shared" ref="J78" si="101">SUM(O78+R78+U78+X78)</f>
        <v>168</v>
      </c>
      <c r="K78" s="177">
        <v>84</v>
      </c>
      <c r="L78" s="140"/>
      <c r="M78" s="86"/>
      <c r="N78" s="86"/>
      <c r="O78" s="48">
        <f t="shared" ref="O78" si="102">SUM(M78:N78)</f>
        <v>0</v>
      </c>
      <c r="P78" s="86">
        <v>112</v>
      </c>
      <c r="Q78" s="140">
        <v>56</v>
      </c>
      <c r="R78" s="155">
        <f t="shared" ref="R78" si="103">SUM(P78:Q78)</f>
        <v>168</v>
      </c>
      <c r="S78" s="140">
        <v>0</v>
      </c>
      <c r="T78" s="140"/>
      <c r="U78" s="155">
        <f t="shared" ref="U78" si="104">SUM(S78:T78)</f>
        <v>0</v>
      </c>
      <c r="V78" s="140"/>
      <c r="W78" s="140"/>
      <c r="X78" s="155">
        <f t="shared" ref="X78" si="105">SUM(V78:W78)</f>
        <v>0</v>
      </c>
    </row>
    <row r="79" spans="1:24" ht="24" thickBot="1" x14ac:dyDescent="0.4">
      <c r="A79" s="76" t="s">
        <v>133</v>
      </c>
      <c r="B79" s="77" t="s">
        <v>134</v>
      </c>
      <c r="C79" s="235" t="s">
        <v>145</v>
      </c>
      <c r="D79" s="236"/>
      <c r="E79" s="236"/>
      <c r="F79" s="236"/>
      <c r="G79" s="237"/>
      <c r="H79" s="154"/>
      <c r="I79" s="89"/>
      <c r="J79" s="90">
        <f t="shared" ref="J79" si="106">SUM(O79+R79+U79+X79)</f>
        <v>216</v>
      </c>
      <c r="K79" s="91"/>
      <c r="L79" s="91"/>
      <c r="M79" s="78"/>
      <c r="N79" s="78"/>
      <c r="O79" s="144">
        <f t="shared" ref="O79" si="107">SUM(M79:N79)</f>
        <v>0</v>
      </c>
      <c r="P79" s="78">
        <v>60</v>
      </c>
      <c r="Q79" s="77">
        <v>156</v>
      </c>
      <c r="R79" s="143">
        <f t="shared" ref="R79:R80" si="108">SUM(P79:Q79)</f>
        <v>216</v>
      </c>
      <c r="S79" s="77">
        <v>0</v>
      </c>
      <c r="T79" s="77"/>
      <c r="U79" s="143">
        <f t="shared" ref="U79" si="109">SUM(S79:T79)</f>
        <v>0</v>
      </c>
      <c r="V79" s="77"/>
      <c r="W79" s="77"/>
      <c r="X79" s="143">
        <f t="shared" ref="X79" si="110">SUM(V79:W79)</f>
        <v>0</v>
      </c>
    </row>
    <row r="80" spans="1:24" ht="45.75" thickBot="1" x14ac:dyDescent="0.4">
      <c r="A80" s="76" t="s">
        <v>135</v>
      </c>
      <c r="B80" s="77" t="s">
        <v>136</v>
      </c>
      <c r="C80" s="235" t="s">
        <v>141</v>
      </c>
      <c r="D80" s="236"/>
      <c r="E80" s="236"/>
      <c r="F80" s="236"/>
      <c r="G80" s="237"/>
      <c r="H80" s="154"/>
      <c r="I80" s="89"/>
      <c r="J80" s="90">
        <f>SUM(O80+R80+U80+X80)</f>
        <v>72</v>
      </c>
      <c r="K80" s="91"/>
      <c r="L80" s="91"/>
      <c r="M80" s="78"/>
      <c r="N80" s="78"/>
      <c r="O80" s="144"/>
      <c r="P80" s="78"/>
      <c r="Q80" s="77">
        <v>72</v>
      </c>
      <c r="R80" s="143">
        <f t="shared" si="108"/>
        <v>72</v>
      </c>
      <c r="S80" s="77"/>
      <c r="T80" s="77"/>
      <c r="U80" s="143"/>
      <c r="V80" s="77"/>
      <c r="W80" s="77"/>
      <c r="X80" s="143"/>
    </row>
    <row r="81" spans="1:24 16384:16384" ht="68.25" thickBot="1" x14ac:dyDescent="0.4">
      <c r="A81" s="76" t="s">
        <v>137</v>
      </c>
      <c r="B81" s="77" t="s">
        <v>138</v>
      </c>
      <c r="C81" s="137"/>
      <c r="D81" s="183" t="s">
        <v>50</v>
      </c>
      <c r="E81" s="138"/>
      <c r="F81" s="138"/>
      <c r="G81" s="138"/>
      <c r="H81" s="154"/>
      <c r="I81" s="89"/>
      <c r="J81" s="90">
        <f>SUM(O81+R81+U81+X81)</f>
        <v>144</v>
      </c>
      <c r="K81" s="91"/>
      <c r="L81" s="91"/>
      <c r="M81" s="78"/>
      <c r="N81" s="78"/>
      <c r="O81" s="55">
        <f>SUM(M81:N81)</f>
        <v>0</v>
      </c>
      <c r="P81" s="78"/>
      <c r="Q81" s="77"/>
      <c r="R81" s="55"/>
      <c r="S81" s="77"/>
      <c r="T81" s="77"/>
      <c r="U81" s="55"/>
      <c r="V81" s="77"/>
      <c r="W81" s="77">
        <v>144</v>
      </c>
      <c r="X81" s="143">
        <f>SUM(V81:W81)</f>
        <v>144</v>
      </c>
    </row>
    <row r="82" spans="1:24 16384:16384" ht="24" thickBot="1" x14ac:dyDescent="0.4">
      <c r="A82" s="82" t="s">
        <v>139</v>
      </c>
      <c r="B82" s="83" t="s">
        <v>40</v>
      </c>
      <c r="C82" s="244"/>
      <c r="D82" s="245"/>
      <c r="E82" s="245"/>
      <c r="F82" s="245"/>
      <c r="G82" s="246"/>
      <c r="H82" s="83"/>
      <c r="I82" s="84"/>
      <c r="J82" s="79">
        <f>SUM(O82+R82+U82+X82)</f>
        <v>288</v>
      </c>
      <c r="K82" s="92"/>
      <c r="L82" s="92"/>
      <c r="M82" s="83">
        <v>6</v>
      </c>
      <c r="N82" s="83">
        <v>66</v>
      </c>
      <c r="O82" s="55">
        <f>SUM(M82:N82)</f>
        <v>72</v>
      </c>
      <c r="P82" s="83">
        <v>0</v>
      </c>
      <c r="Q82" s="83">
        <v>72</v>
      </c>
      <c r="R82" s="55">
        <f>SUM(P82:Q82)</f>
        <v>72</v>
      </c>
      <c r="S82" s="83">
        <v>0</v>
      </c>
      <c r="T82" s="83">
        <v>72</v>
      </c>
      <c r="U82" s="55">
        <f>SUM(S82:T82)</f>
        <v>72</v>
      </c>
      <c r="V82" s="83">
        <v>36</v>
      </c>
      <c r="W82" s="83">
        <v>36</v>
      </c>
      <c r="X82" s="55">
        <f>SUM(V82:W82)</f>
        <v>72</v>
      </c>
      <c r="XFD82" s="1">
        <f>SUM(Q82:XFC82)</f>
        <v>432</v>
      </c>
    </row>
    <row r="83" spans="1:24 16384:16384" ht="47.25" thickBot="1" x14ac:dyDescent="0.4">
      <c r="A83" s="190" t="s">
        <v>140</v>
      </c>
      <c r="B83" s="83" t="s">
        <v>41</v>
      </c>
      <c r="C83" s="244"/>
      <c r="D83" s="245"/>
      <c r="E83" s="245"/>
      <c r="F83" s="245"/>
      <c r="G83" s="246"/>
      <c r="H83" s="83"/>
      <c r="I83" s="84"/>
      <c r="J83" s="79">
        <f>SUM(O83+R83+U83+X83)</f>
        <v>216</v>
      </c>
      <c r="K83" s="92"/>
      <c r="L83" s="92"/>
      <c r="M83" s="83"/>
      <c r="N83" s="83"/>
      <c r="O83" s="55"/>
      <c r="P83" s="83"/>
      <c r="Q83" s="83"/>
      <c r="R83" s="55"/>
      <c r="S83" s="142"/>
      <c r="T83" s="109"/>
      <c r="U83" s="174"/>
      <c r="V83" s="109"/>
      <c r="W83" s="109">
        <v>216</v>
      </c>
      <c r="X83" s="55">
        <f>SUM(V83:W83)</f>
        <v>216</v>
      </c>
    </row>
    <row r="84" spans="1:24 16384:16384" ht="24" thickBot="1" x14ac:dyDescent="0.4">
      <c r="A84" s="82"/>
      <c r="B84" s="83" t="s">
        <v>52</v>
      </c>
      <c r="C84" s="244"/>
      <c r="D84" s="245"/>
      <c r="E84" s="245"/>
      <c r="F84" s="245"/>
      <c r="G84" s="246"/>
      <c r="H84" s="93">
        <f>SUM(H7+H30+H41+H46+H65)</f>
        <v>6671</v>
      </c>
      <c r="I84" s="93">
        <f>SUM(I7+I30+I41+I46+I65)</f>
        <v>2279</v>
      </c>
      <c r="J84" s="93">
        <f>SUM(J7+J30+J41+J46+J65)</f>
        <v>4392</v>
      </c>
      <c r="K84" s="93">
        <f>SUM(K7+K30+K41+K46+K65)</f>
        <v>2166</v>
      </c>
      <c r="L84" s="93">
        <f>SUM(L7+L30+L41+L46+L65)</f>
        <v>30</v>
      </c>
      <c r="M84" s="93">
        <f>SUM(M7+M30+M41+M46+M65)</f>
        <v>606</v>
      </c>
      <c r="N84" s="93">
        <f>SUM(N7+N30+N41+N46+N65)</f>
        <v>798</v>
      </c>
      <c r="O84" s="145">
        <f>SUM(O7+O30+O41+O46+O65)</f>
        <v>1404</v>
      </c>
      <c r="P84" s="93">
        <f>SUM(P7+P30+P41+P46+P65)</f>
        <v>552</v>
      </c>
      <c r="Q84" s="93">
        <f>SUM(Q7+Q30+Q41+Q46+Q65)</f>
        <v>600</v>
      </c>
      <c r="R84" s="145">
        <f>SUM(R7+R30+R41+R46+R65)</f>
        <v>1152</v>
      </c>
      <c r="S84" s="93">
        <f>SUM(S7+S30+S41+S46+S65)</f>
        <v>360</v>
      </c>
      <c r="T84" s="93">
        <f>SUM(T7+T30+T41+T46+T65)</f>
        <v>720</v>
      </c>
      <c r="U84" s="145">
        <f>SUM(U7+U30+U41+U46+U65)</f>
        <v>1080</v>
      </c>
      <c r="V84" s="93">
        <f>SUM(V7+V30+V41+V46+V65)</f>
        <v>432</v>
      </c>
      <c r="W84" s="93">
        <f>SUM(W7+W30+W41+W46+W65)</f>
        <v>324</v>
      </c>
      <c r="X84" s="145">
        <f>SUM(X7+X30+X41+X46+X65)</f>
        <v>756</v>
      </c>
    </row>
    <row r="85" spans="1:24 16384:16384" ht="24" thickBot="1" x14ac:dyDescent="0.4">
      <c r="A85" s="82"/>
      <c r="B85" s="83" t="s">
        <v>53</v>
      </c>
      <c r="C85" s="94"/>
      <c r="D85" s="95"/>
      <c r="E85" s="95"/>
      <c r="F85" s="95"/>
      <c r="G85" s="96"/>
      <c r="H85" s="93"/>
      <c r="I85" s="93"/>
      <c r="J85" s="93">
        <f>SUM(J69+J72+J79+J80+J76)</f>
        <v>900</v>
      </c>
      <c r="K85" s="93">
        <f t="shared" ref="K85:X85" si="111">SUM(K69+K72+K79+K80+K76)</f>
        <v>0</v>
      </c>
      <c r="L85" s="93">
        <f t="shared" si="111"/>
        <v>0</v>
      </c>
      <c r="M85" s="93">
        <f t="shared" si="111"/>
        <v>0</v>
      </c>
      <c r="N85" s="93">
        <f t="shared" si="111"/>
        <v>0</v>
      </c>
      <c r="O85" s="145">
        <f t="shared" si="111"/>
        <v>0</v>
      </c>
      <c r="P85" s="93">
        <f t="shared" si="111"/>
        <v>60</v>
      </c>
      <c r="Q85" s="93">
        <f t="shared" si="111"/>
        <v>228</v>
      </c>
      <c r="R85" s="145">
        <f t="shared" si="111"/>
        <v>288</v>
      </c>
      <c r="S85" s="93">
        <f t="shared" si="111"/>
        <v>252</v>
      </c>
      <c r="T85" s="93">
        <f t="shared" si="111"/>
        <v>72</v>
      </c>
      <c r="U85" s="145">
        <f t="shared" si="111"/>
        <v>324</v>
      </c>
      <c r="V85" s="93">
        <f t="shared" si="111"/>
        <v>144</v>
      </c>
      <c r="W85" s="93">
        <f t="shared" si="111"/>
        <v>144</v>
      </c>
      <c r="X85" s="145">
        <f t="shared" si="111"/>
        <v>288</v>
      </c>
    </row>
    <row r="86" spans="1:24 16384:16384" ht="24" thickBot="1" x14ac:dyDescent="0.4">
      <c r="A86" s="82"/>
      <c r="B86" s="83" t="s">
        <v>54</v>
      </c>
      <c r="C86" s="244"/>
      <c r="D86" s="245"/>
      <c r="E86" s="245"/>
      <c r="F86" s="245"/>
      <c r="G86" s="246"/>
      <c r="H86" s="97"/>
      <c r="I86" s="97"/>
      <c r="J86" s="97">
        <f>SUM(J84+J85+J81+J82+J83)</f>
        <v>5940</v>
      </c>
      <c r="K86" s="97">
        <f t="shared" ref="K86:X86" si="112">SUM(K84+K85+K81+K82+K83)</f>
        <v>2166</v>
      </c>
      <c r="L86" s="97">
        <f t="shared" si="112"/>
        <v>30</v>
      </c>
      <c r="M86" s="97">
        <f t="shared" si="112"/>
        <v>612</v>
      </c>
      <c r="N86" s="97">
        <f t="shared" si="112"/>
        <v>864</v>
      </c>
      <c r="O86" s="146">
        <f t="shared" si="112"/>
        <v>1476</v>
      </c>
      <c r="P86" s="97">
        <f t="shared" si="112"/>
        <v>612</v>
      </c>
      <c r="Q86" s="97">
        <f t="shared" si="112"/>
        <v>900</v>
      </c>
      <c r="R86" s="146">
        <f t="shared" si="112"/>
        <v>1512</v>
      </c>
      <c r="S86" s="97">
        <f t="shared" si="112"/>
        <v>612</v>
      </c>
      <c r="T86" s="97">
        <f t="shared" si="112"/>
        <v>864</v>
      </c>
      <c r="U86" s="146">
        <f t="shared" si="112"/>
        <v>1476</v>
      </c>
      <c r="V86" s="97">
        <f t="shared" si="112"/>
        <v>612</v>
      </c>
      <c r="W86" s="97">
        <f t="shared" si="112"/>
        <v>864</v>
      </c>
      <c r="X86" s="146">
        <f t="shared" si="112"/>
        <v>1476</v>
      </c>
    </row>
    <row r="87" spans="1:24 16384:16384" ht="24" customHeight="1" thickBot="1" x14ac:dyDescent="0.4">
      <c r="A87" s="341" t="s">
        <v>0</v>
      </c>
      <c r="B87" s="344" t="s">
        <v>1</v>
      </c>
      <c r="C87" s="247" t="s">
        <v>2</v>
      </c>
      <c r="D87" s="248"/>
      <c r="E87" s="248"/>
      <c r="F87" s="248"/>
      <c r="G87" s="248"/>
      <c r="H87" s="357" t="s">
        <v>3</v>
      </c>
      <c r="I87" s="241" t="s">
        <v>4</v>
      </c>
      <c r="J87" s="244" t="s">
        <v>5</v>
      </c>
      <c r="K87" s="245"/>
      <c r="L87" s="246"/>
      <c r="M87" s="244" t="s">
        <v>6</v>
      </c>
      <c r="N87" s="246"/>
      <c r="O87" s="303" t="s">
        <v>7</v>
      </c>
      <c r="P87" s="244" t="s">
        <v>8</v>
      </c>
      <c r="Q87" s="246"/>
      <c r="R87" s="303" t="s">
        <v>9</v>
      </c>
      <c r="S87" s="247" t="s">
        <v>10</v>
      </c>
      <c r="T87" s="249"/>
      <c r="U87" s="303" t="s">
        <v>11</v>
      </c>
      <c r="V87" s="235" t="s">
        <v>60</v>
      </c>
      <c r="W87" s="237"/>
      <c r="X87" s="296" t="s">
        <v>69</v>
      </c>
    </row>
    <row r="88" spans="1:24 16384:16384" ht="45.75" customHeight="1" thickBot="1" x14ac:dyDescent="0.4">
      <c r="A88" s="342"/>
      <c r="B88" s="345"/>
      <c r="C88" s="252"/>
      <c r="D88" s="253"/>
      <c r="E88" s="253"/>
      <c r="F88" s="253"/>
      <c r="G88" s="253"/>
      <c r="H88" s="358"/>
      <c r="I88" s="242"/>
      <c r="J88" s="247" t="s">
        <v>42</v>
      </c>
      <c r="K88" s="248"/>
      <c r="L88" s="249"/>
      <c r="M88" s="99" t="s">
        <v>61</v>
      </c>
      <c r="N88" s="99" t="s">
        <v>62</v>
      </c>
      <c r="O88" s="305"/>
      <c r="P88" s="99" t="s">
        <v>63</v>
      </c>
      <c r="Q88" s="99" t="s">
        <v>64</v>
      </c>
      <c r="R88" s="335"/>
      <c r="S88" s="100" t="s">
        <v>65</v>
      </c>
      <c r="T88" s="100" t="s">
        <v>66</v>
      </c>
      <c r="U88" s="304"/>
      <c r="V88" s="100" t="s">
        <v>67</v>
      </c>
      <c r="W88" s="100" t="s">
        <v>68</v>
      </c>
      <c r="X88" s="297"/>
    </row>
    <row r="89" spans="1:24 16384:16384" ht="47.25" customHeight="1" x14ac:dyDescent="0.35">
      <c r="A89" s="342"/>
      <c r="B89" s="345"/>
      <c r="C89" s="252"/>
      <c r="D89" s="253"/>
      <c r="E89" s="253"/>
      <c r="F89" s="253"/>
      <c r="G89" s="253"/>
      <c r="H89" s="358"/>
      <c r="I89" s="242"/>
      <c r="J89" s="250" t="s">
        <v>12</v>
      </c>
      <c r="K89" s="250" t="s">
        <v>43</v>
      </c>
      <c r="L89" s="250" t="s">
        <v>114</v>
      </c>
      <c r="M89" s="250">
        <v>17</v>
      </c>
      <c r="N89" s="250">
        <v>24</v>
      </c>
      <c r="O89" s="305"/>
      <c r="P89" s="250">
        <v>17</v>
      </c>
      <c r="Q89" s="344">
        <v>24</v>
      </c>
      <c r="R89" s="305"/>
      <c r="S89" s="299">
        <v>17</v>
      </c>
      <c r="T89" s="299">
        <v>24</v>
      </c>
      <c r="U89" s="305"/>
      <c r="V89" s="299">
        <v>17</v>
      </c>
      <c r="W89" s="299">
        <v>24</v>
      </c>
      <c r="X89" s="297"/>
    </row>
    <row r="90" spans="1:24 16384:16384" ht="24" customHeight="1" thickBot="1" x14ac:dyDescent="0.4">
      <c r="A90" s="343"/>
      <c r="B90" s="346"/>
      <c r="C90" s="254"/>
      <c r="D90" s="255"/>
      <c r="E90" s="255"/>
      <c r="F90" s="255"/>
      <c r="G90" s="255"/>
      <c r="H90" s="359"/>
      <c r="I90" s="243"/>
      <c r="J90" s="251"/>
      <c r="K90" s="251"/>
      <c r="L90" s="251"/>
      <c r="M90" s="251"/>
      <c r="N90" s="251"/>
      <c r="O90" s="306"/>
      <c r="P90" s="251"/>
      <c r="Q90" s="346"/>
      <c r="R90" s="306"/>
      <c r="S90" s="300"/>
      <c r="T90" s="300"/>
      <c r="U90" s="306"/>
      <c r="V90" s="300"/>
      <c r="W90" s="300"/>
      <c r="X90" s="298"/>
    </row>
    <row r="91" spans="1:24 16384:16384" ht="49.5" customHeight="1" thickBot="1" x14ac:dyDescent="0.4">
      <c r="A91" s="81">
        <v>1</v>
      </c>
      <c r="B91" s="98">
        <v>2</v>
      </c>
      <c r="C91" s="247">
        <v>3</v>
      </c>
      <c r="D91" s="248"/>
      <c r="E91" s="248"/>
      <c r="F91" s="248"/>
      <c r="G91" s="249"/>
      <c r="H91" s="98">
        <v>4</v>
      </c>
      <c r="I91" s="101">
        <v>5</v>
      </c>
      <c r="J91" s="102">
        <v>6</v>
      </c>
      <c r="K91" s="103">
        <v>7</v>
      </c>
      <c r="L91" s="111"/>
      <c r="M91" s="86">
        <v>8</v>
      </c>
      <c r="N91" s="86">
        <v>9</v>
      </c>
      <c r="O91" s="48">
        <v>10</v>
      </c>
      <c r="P91" s="86">
        <v>11</v>
      </c>
      <c r="Q91" s="86">
        <v>12</v>
      </c>
      <c r="R91" s="48">
        <v>13</v>
      </c>
      <c r="S91" s="86">
        <v>14</v>
      </c>
      <c r="T91" s="86">
        <v>15</v>
      </c>
      <c r="U91" s="48">
        <v>16</v>
      </c>
      <c r="V91" s="86">
        <v>17</v>
      </c>
      <c r="W91" s="86">
        <v>18</v>
      </c>
      <c r="X91" s="48">
        <v>19</v>
      </c>
    </row>
    <row r="92" spans="1:24 16384:16384" x14ac:dyDescent="0.35">
      <c r="A92" s="257"/>
      <c r="B92" s="258"/>
      <c r="C92" s="258"/>
      <c r="D92" s="258"/>
      <c r="E92" s="258"/>
      <c r="F92" s="258"/>
      <c r="G92" s="258"/>
      <c r="H92" s="258"/>
      <c r="I92" s="259"/>
      <c r="J92" s="271" t="s">
        <v>44</v>
      </c>
      <c r="K92" s="272"/>
      <c r="L92" s="110"/>
      <c r="M92" s="279">
        <f t="shared" ref="M92:X92" si="113">SUM(M84)</f>
        <v>606</v>
      </c>
      <c r="N92" s="281">
        <f t="shared" si="113"/>
        <v>798</v>
      </c>
      <c r="O92" s="290">
        <f t="shared" si="113"/>
        <v>1404</v>
      </c>
      <c r="P92" s="292">
        <f t="shared" si="113"/>
        <v>552</v>
      </c>
      <c r="Q92" s="292">
        <f t="shared" si="113"/>
        <v>600</v>
      </c>
      <c r="R92" s="290">
        <f t="shared" si="113"/>
        <v>1152</v>
      </c>
      <c r="S92" s="292">
        <f t="shared" si="113"/>
        <v>360</v>
      </c>
      <c r="T92" s="292">
        <f t="shared" si="113"/>
        <v>720</v>
      </c>
      <c r="U92" s="290">
        <f t="shared" si="113"/>
        <v>1080</v>
      </c>
      <c r="V92" s="292">
        <f t="shared" si="113"/>
        <v>432</v>
      </c>
      <c r="W92" s="292">
        <f t="shared" si="113"/>
        <v>324</v>
      </c>
      <c r="X92" s="290">
        <f t="shared" si="113"/>
        <v>756</v>
      </c>
    </row>
    <row r="93" spans="1:24 16384:16384" ht="31.5" customHeight="1" thickBot="1" x14ac:dyDescent="0.4">
      <c r="A93" s="260"/>
      <c r="B93" s="261"/>
      <c r="C93" s="261"/>
      <c r="D93" s="261"/>
      <c r="E93" s="261"/>
      <c r="F93" s="261"/>
      <c r="G93" s="261"/>
      <c r="H93" s="261"/>
      <c r="I93" s="262"/>
      <c r="J93" s="273"/>
      <c r="K93" s="274"/>
      <c r="L93" s="110"/>
      <c r="M93" s="280"/>
      <c r="N93" s="282"/>
      <c r="O93" s="291"/>
      <c r="P93" s="293"/>
      <c r="Q93" s="293"/>
      <c r="R93" s="291"/>
      <c r="S93" s="293"/>
      <c r="T93" s="293"/>
      <c r="U93" s="270"/>
      <c r="V93" s="293"/>
      <c r="W93" s="293"/>
      <c r="X93" s="291"/>
    </row>
    <row r="94" spans="1:24 16384:16384" ht="27" customHeight="1" x14ac:dyDescent="0.35">
      <c r="A94" s="260"/>
      <c r="B94" s="261"/>
      <c r="C94" s="261"/>
      <c r="D94" s="261"/>
      <c r="E94" s="261"/>
      <c r="F94" s="261"/>
      <c r="G94" s="261"/>
      <c r="H94" s="261"/>
      <c r="I94" s="262"/>
      <c r="J94" s="271" t="s">
        <v>45</v>
      </c>
      <c r="K94" s="272"/>
      <c r="L94" s="110"/>
      <c r="M94" s="283"/>
      <c r="N94" s="285"/>
      <c r="O94" s="147"/>
      <c r="P94" s="105">
        <f>SUM(P79)</f>
        <v>60</v>
      </c>
      <c r="Q94" s="105">
        <f>SUM(Q79)</f>
        <v>156</v>
      </c>
      <c r="R94" s="147">
        <f>SUM(P94:Q94)</f>
        <v>216</v>
      </c>
      <c r="S94" s="104"/>
      <c r="T94" s="104"/>
      <c r="U94" s="147"/>
      <c r="V94" s="104"/>
      <c r="W94" s="104"/>
      <c r="X94" s="147"/>
    </row>
    <row r="95" spans="1:24 16384:16384" ht="20.25" customHeight="1" thickBot="1" x14ac:dyDescent="0.4">
      <c r="A95" s="260"/>
      <c r="B95" s="261"/>
      <c r="C95" s="261"/>
      <c r="D95" s="261"/>
      <c r="E95" s="261"/>
      <c r="F95" s="261"/>
      <c r="G95" s="261"/>
      <c r="H95" s="261"/>
      <c r="I95" s="262"/>
      <c r="J95" s="275"/>
      <c r="K95" s="276"/>
      <c r="L95" s="110"/>
      <c r="M95" s="284"/>
      <c r="N95" s="286"/>
      <c r="O95" s="148"/>
      <c r="P95" s="107"/>
      <c r="Q95" s="107"/>
      <c r="R95" s="148"/>
      <c r="S95" s="106"/>
      <c r="T95" s="106"/>
      <c r="U95" s="148"/>
      <c r="V95" s="106"/>
      <c r="W95" s="106"/>
      <c r="X95" s="148"/>
    </row>
    <row r="96" spans="1:24 16384:16384" ht="49.5" customHeight="1" thickBot="1" x14ac:dyDescent="0.4">
      <c r="A96" s="260"/>
      <c r="B96" s="261"/>
      <c r="C96" s="261"/>
      <c r="D96" s="261"/>
      <c r="E96" s="261"/>
      <c r="F96" s="261"/>
      <c r="G96" s="261"/>
      <c r="H96" s="261"/>
      <c r="I96" s="262"/>
      <c r="J96" s="277" t="s">
        <v>46</v>
      </c>
      <c r="K96" s="278"/>
      <c r="L96" s="110"/>
      <c r="M96" s="107">
        <v>0</v>
      </c>
      <c r="N96" s="108">
        <v>0</v>
      </c>
      <c r="O96" s="149">
        <v>0</v>
      </c>
      <c r="P96" s="107"/>
      <c r="Q96" s="107">
        <f>SUM(Q80)</f>
        <v>72</v>
      </c>
      <c r="R96" s="148">
        <f>SUM(P96+Q96)</f>
        <v>72</v>
      </c>
      <c r="S96" s="107">
        <f>SUM(S69)</f>
        <v>252</v>
      </c>
      <c r="T96" s="107">
        <f>SUM(T72)</f>
        <v>72</v>
      </c>
      <c r="U96" s="149">
        <f>SUM(S96+T96)</f>
        <v>324</v>
      </c>
      <c r="V96" s="107">
        <f>SUM(V76)</f>
        <v>144</v>
      </c>
      <c r="W96" s="107">
        <f>SUM(W76)</f>
        <v>144</v>
      </c>
      <c r="X96" s="149">
        <f>SUM(V96+W96)</f>
        <v>288</v>
      </c>
    </row>
    <row r="97" spans="1:24" ht="44.25" customHeight="1" thickBot="1" x14ac:dyDescent="0.4">
      <c r="A97" s="260"/>
      <c r="B97" s="261"/>
      <c r="C97" s="261"/>
      <c r="D97" s="261"/>
      <c r="E97" s="261"/>
      <c r="F97" s="261"/>
      <c r="G97" s="261"/>
      <c r="H97" s="261"/>
      <c r="I97" s="262"/>
      <c r="J97" s="271" t="s">
        <v>47</v>
      </c>
      <c r="K97" s="272"/>
      <c r="L97" s="110"/>
      <c r="M97" s="283">
        <v>1</v>
      </c>
      <c r="N97" s="285">
        <v>2</v>
      </c>
      <c r="O97" s="269">
        <v>3</v>
      </c>
      <c r="P97" s="294">
        <v>0</v>
      </c>
      <c r="Q97" s="294">
        <v>3</v>
      </c>
      <c r="R97" s="269">
        <v>3</v>
      </c>
      <c r="S97" s="294">
        <v>1</v>
      </c>
      <c r="T97" s="294">
        <v>5</v>
      </c>
      <c r="U97" s="269">
        <v>6</v>
      </c>
      <c r="V97" s="294">
        <v>1</v>
      </c>
      <c r="W97" s="294">
        <v>2</v>
      </c>
      <c r="X97" s="269">
        <v>3</v>
      </c>
    </row>
    <row r="98" spans="1:24" ht="10.5" hidden="1" customHeight="1" thickBot="1" x14ac:dyDescent="0.4">
      <c r="A98" s="260"/>
      <c r="B98" s="261"/>
      <c r="C98" s="261"/>
      <c r="D98" s="261"/>
      <c r="E98" s="261"/>
      <c r="F98" s="261"/>
      <c r="G98" s="261"/>
      <c r="H98" s="261"/>
      <c r="I98" s="262"/>
      <c r="J98" s="275"/>
      <c r="K98" s="276"/>
      <c r="L98" s="110"/>
      <c r="M98" s="284"/>
      <c r="N98" s="286"/>
      <c r="O98" s="270"/>
      <c r="P98" s="295"/>
      <c r="Q98" s="295"/>
      <c r="R98" s="270"/>
      <c r="S98" s="295"/>
      <c r="T98" s="295"/>
      <c r="U98" s="270"/>
      <c r="V98" s="295"/>
      <c r="W98" s="295"/>
      <c r="X98" s="270"/>
    </row>
    <row r="99" spans="1:24" x14ac:dyDescent="0.35">
      <c r="A99" s="260"/>
      <c r="B99" s="261"/>
      <c r="C99" s="261"/>
      <c r="D99" s="261"/>
      <c r="E99" s="261"/>
      <c r="F99" s="261"/>
      <c r="G99" s="261"/>
      <c r="H99" s="261"/>
      <c r="I99" s="262"/>
      <c r="J99" s="257" t="s">
        <v>48</v>
      </c>
      <c r="K99" s="259"/>
      <c r="L99" s="110"/>
      <c r="M99" s="283">
        <v>2</v>
      </c>
      <c r="N99" s="294">
        <v>8</v>
      </c>
      <c r="O99" s="269">
        <v>10</v>
      </c>
      <c r="P99" s="294">
        <v>3</v>
      </c>
      <c r="Q99" s="294">
        <v>5</v>
      </c>
      <c r="R99" s="269">
        <v>8</v>
      </c>
      <c r="S99" s="294">
        <v>4</v>
      </c>
      <c r="T99" s="294">
        <v>5</v>
      </c>
      <c r="U99" s="269">
        <v>9</v>
      </c>
      <c r="V99" s="294">
        <v>2</v>
      </c>
      <c r="W99" s="294">
        <v>6</v>
      </c>
      <c r="X99" s="269">
        <v>8</v>
      </c>
    </row>
    <row r="100" spans="1:24" ht="23.25" customHeight="1" thickBot="1" x14ac:dyDescent="0.4">
      <c r="A100" s="260"/>
      <c r="B100" s="261"/>
      <c r="C100" s="261"/>
      <c r="D100" s="261"/>
      <c r="E100" s="261"/>
      <c r="F100" s="261"/>
      <c r="G100" s="261"/>
      <c r="H100" s="261"/>
      <c r="I100" s="262"/>
      <c r="J100" s="339"/>
      <c r="K100" s="340"/>
      <c r="L100" s="110"/>
      <c r="M100" s="284"/>
      <c r="N100" s="295"/>
      <c r="O100" s="270"/>
      <c r="P100" s="295"/>
      <c r="Q100" s="295"/>
      <c r="R100" s="270"/>
      <c r="S100" s="295"/>
      <c r="T100" s="295"/>
      <c r="U100" s="270"/>
      <c r="V100" s="295"/>
      <c r="W100" s="295"/>
      <c r="X100" s="270"/>
    </row>
    <row r="101" spans="1:24" ht="35.25" customHeight="1" thickBot="1" x14ac:dyDescent="0.4">
      <c r="A101" s="263"/>
      <c r="B101" s="264"/>
      <c r="C101" s="264"/>
      <c r="D101" s="264"/>
      <c r="E101" s="264"/>
      <c r="F101" s="264"/>
      <c r="G101" s="264"/>
      <c r="H101" s="264"/>
      <c r="I101" s="265"/>
      <c r="J101" s="337" t="s">
        <v>58</v>
      </c>
      <c r="K101" s="338"/>
      <c r="L101" s="76"/>
      <c r="M101" s="107">
        <v>0</v>
      </c>
      <c r="N101" s="107">
        <v>0</v>
      </c>
      <c r="O101" s="149">
        <v>0</v>
      </c>
      <c r="P101" s="107">
        <v>1</v>
      </c>
      <c r="Q101" s="107">
        <v>1</v>
      </c>
      <c r="R101" s="149">
        <v>2</v>
      </c>
      <c r="S101" s="107">
        <v>0</v>
      </c>
      <c r="T101" s="107">
        <v>0</v>
      </c>
      <c r="U101" s="149">
        <v>0</v>
      </c>
      <c r="V101" s="107">
        <v>0</v>
      </c>
      <c r="W101" s="107">
        <v>0</v>
      </c>
      <c r="X101" s="149">
        <v>0</v>
      </c>
    </row>
    <row r="102" spans="1:24" ht="42.75" customHeight="1" x14ac:dyDescent="0.35">
      <c r="A102" s="52"/>
      <c r="B102" s="52"/>
      <c r="C102" s="52"/>
      <c r="D102" s="52"/>
      <c r="E102" s="52"/>
      <c r="F102" s="52"/>
      <c r="G102" s="52"/>
      <c r="H102" s="52"/>
      <c r="I102" s="52"/>
      <c r="J102" s="9"/>
      <c r="N102" s="10"/>
      <c r="O102" s="10"/>
      <c r="P102" s="10"/>
      <c r="Q102" s="10"/>
      <c r="R102" s="10"/>
      <c r="S102" s="10"/>
      <c r="T102" s="10"/>
      <c r="U102" s="10"/>
    </row>
    <row r="103" spans="1:24" hidden="1" x14ac:dyDescent="0.35">
      <c r="A103" s="256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9"/>
      <c r="W103" s="9"/>
      <c r="X103" s="9"/>
    </row>
    <row r="104" spans="1:24" s="9" customFormat="1" ht="89.25" customHeight="1" x14ac:dyDescent="0.35">
      <c r="A104" s="17"/>
      <c r="B104" s="1"/>
      <c r="C104" s="1"/>
      <c r="D104" s="1"/>
      <c r="E104" s="1"/>
      <c r="F104" s="1"/>
      <c r="G104" s="1"/>
      <c r="H104" s="1"/>
      <c r="I104" s="1"/>
      <c r="J104" s="23"/>
      <c r="K104" s="1"/>
      <c r="L104" s="1"/>
      <c r="M104" s="1"/>
      <c r="N104" s="1"/>
      <c r="O104" s="2"/>
      <c r="P104" s="1"/>
      <c r="Q104" s="1"/>
      <c r="R104" s="2"/>
      <c r="S104" s="1"/>
      <c r="T104" s="1"/>
      <c r="U104" s="2"/>
      <c r="V104" s="1"/>
      <c r="W104" s="1"/>
      <c r="X104" s="1"/>
    </row>
    <row r="105" spans="1:24" s="9" customFormat="1" ht="84" customHeight="1" x14ac:dyDescent="0.35">
      <c r="A105" s="17"/>
      <c r="B105" s="1"/>
      <c r="C105" s="1"/>
      <c r="D105" s="1"/>
      <c r="E105" s="1"/>
      <c r="F105" s="1"/>
      <c r="G105" s="1"/>
      <c r="H105" s="1"/>
      <c r="I105" s="1"/>
      <c r="J105" s="23"/>
      <c r="K105" s="1"/>
      <c r="L105" s="1"/>
      <c r="M105" s="1"/>
      <c r="N105" s="1"/>
      <c r="O105" s="2"/>
      <c r="P105" s="1"/>
      <c r="Q105" s="1"/>
      <c r="R105" s="2"/>
      <c r="S105" s="1"/>
      <c r="T105" s="1"/>
      <c r="U105" s="2"/>
      <c r="V105" s="1"/>
      <c r="W105" s="1"/>
      <c r="X105" s="1"/>
    </row>
    <row r="106" spans="1:24" s="9" customFormat="1" ht="76.5" customHeight="1" x14ac:dyDescent="0.35">
      <c r="A106" s="17"/>
      <c r="B106" s="1"/>
      <c r="C106" s="1"/>
      <c r="D106" s="1"/>
      <c r="E106" s="1"/>
      <c r="F106" s="1"/>
      <c r="G106" s="1"/>
      <c r="H106" s="1"/>
      <c r="I106" s="1"/>
      <c r="J106" s="23"/>
      <c r="K106" s="1"/>
      <c r="L106" s="1"/>
      <c r="M106" s="1"/>
      <c r="N106" s="1"/>
      <c r="O106" s="2"/>
      <c r="P106" s="1"/>
      <c r="Q106" s="1"/>
      <c r="R106" s="2"/>
      <c r="S106" s="1"/>
      <c r="T106" s="1"/>
      <c r="U106" s="2"/>
      <c r="V106" s="1"/>
      <c r="W106" s="1"/>
      <c r="X106" s="1"/>
    </row>
    <row r="107" spans="1:24" s="9" customFormat="1" ht="66" customHeight="1" x14ac:dyDescent="0.35">
      <c r="A107" s="16"/>
      <c r="B107" s="1"/>
      <c r="C107" s="1"/>
      <c r="D107" s="1"/>
      <c r="E107" s="1"/>
      <c r="F107" s="1"/>
      <c r="G107" s="1"/>
      <c r="H107" s="1"/>
      <c r="I107" s="1"/>
      <c r="J107" s="23"/>
      <c r="K107" s="1"/>
      <c r="L107" s="1"/>
      <c r="M107" s="1"/>
      <c r="N107" s="1"/>
      <c r="O107" s="2"/>
      <c r="P107" s="1"/>
      <c r="Q107" s="1"/>
      <c r="R107" s="2"/>
      <c r="S107" s="1"/>
      <c r="T107" s="1"/>
      <c r="U107" s="2"/>
      <c r="V107" s="1"/>
      <c r="W107" s="1"/>
      <c r="X107" s="1"/>
    </row>
    <row r="108" spans="1:24" x14ac:dyDescent="0.35">
      <c r="A108" s="16"/>
    </row>
    <row r="109" spans="1:24" x14ac:dyDescent="0.35">
      <c r="A109" s="16"/>
    </row>
    <row r="110" spans="1:24" x14ac:dyDescent="0.35">
      <c r="A110" s="16"/>
    </row>
    <row r="111" spans="1:24" x14ac:dyDescent="0.35">
      <c r="A111" s="16"/>
    </row>
    <row r="112" spans="1:24" x14ac:dyDescent="0.35">
      <c r="A112" s="16"/>
    </row>
    <row r="113" spans="1:1" x14ac:dyDescent="0.35">
      <c r="A113" s="16"/>
    </row>
    <row r="114" spans="1:1" x14ac:dyDescent="0.35">
      <c r="A114" s="16"/>
    </row>
    <row r="115" spans="1:1" x14ac:dyDescent="0.35">
      <c r="A115" s="16"/>
    </row>
    <row r="116" spans="1:1" x14ac:dyDescent="0.35">
      <c r="A116" s="16"/>
    </row>
    <row r="117" spans="1:1" x14ac:dyDescent="0.35">
      <c r="A117" s="16"/>
    </row>
    <row r="118" spans="1:1" x14ac:dyDescent="0.35">
      <c r="A118" s="16"/>
    </row>
    <row r="119" spans="1:1" x14ac:dyDescent="0.35">
      <c r="A119" s="16"/>
    </row>
    <row r="120" spans="1:1" x14ac:dyDescent="0.35">
      <c r="A120" s="16"/>
    </row>
    <row r="121" spans="1:1" x14ac:dyDescent="0.35">
      <c r="A121" s="16"/>
    </row>
    <row r="122" spans="1:1" x14ac:dyDescent="0.35">
      <c r="A122" s="16"/>
    </row>
    <row r="129" spans="1:1" x14ac:dyDescent="0.35">
      <c r="A129" s="16"/>
    </row>
  </sheetData>
  <mergeCells count="220">
    <mergeCell ref="J97:K98"/>
    <mergeCell ref="C70:G70"/>
    <mergeCell ref="K27:K28"/>
    <mergeCell ref="M36:N36"/>
    <mergeCell ref="K38:K39"/>
    <mergeCell ref="P27:P28"/>
    <mergeCell ref="Q27:Q28"/>
    <mergeCell ref="S27:S28"/>
    <mergeCell ref="T27:T28"/>
    <mergeCell ref="M89:M90"/>
    <mergeCell ref="N89:N90"/>
    <mergeCell ref="P89:P90"/>
    <mergeCell ref="M87:N87"/>
    <mergeCell ref="O87:O90"/>
    <mergeCell ref="R25:R28"/>
    <mergeCell ref="S25:T25"/>
    <mergeCell ref="C62:G62"/>
    <mergeCell ref="C91:G91"/>
    <mergeCell ref="C83:G83"/>
    <mergeCell ref="C84:G84"/>
    <mergeCell ref="C86:G86"/>
    <mergeCell ref="J89:J90"/>
    <mergeCell ref="C47:G47"/>
    <mergeCell ref="C48:G48"/>
    <mergeCell ref="A1:K1"/>
    <mergeCell ref="P92:P93"/>
    <mergeCell ref="Q92:Q93"/>
    <mergeCell ref="S92:S93"/>
    <mergeCell ref="T92:T93"/>
    <mergeCell ref="C19:G19"/>
    <mergeCell ref="C9:G9"/>
    <mergeCell ref="C11:G11"/>
    <mergeCell ref="C12:G12"/>
    <mergeCell ref="C13:G13"/>
    <mergeCell ref="C14:G14"/>
    <mergeCell ref="C15:G15"/>
    <mergeCell ref="C16:G16"/>
    <mergeCell ref="C72:G72"/>
    <mergeCell ref="C76:G76"/>
    <mergeCell ref="C82:G82"/>
    <mergeCell ref="C64:G64"/>
    <mergeCell ref="Q89:Q90"/>
    <mergeCell ref="S89:S90"/>
    <mergeCell ref="T89:T90"/>
    <mergeCell ref="P87:Q87"/>
    <mergeCell ref="R87:R90"/>
    <mergeCell ref="S87:T87"/>
    <mergeCell ref="A25:A28"/>
    <mergeCell ref="B25:B28"/>
    <mergeCell ref="H25:H28"/>
    <mergeCell ref="M2:N2"/>
    <mergeCell ref="O2:O5"/>
    <mergeCell ref="S4:S5"/>
    <mergeCell ref="T4:T5"/>
    <mergeCell ref="J25:L25"/>
    <mergeCell ref="J26:L26"/>
    <mergeCell ref="L27:L28"/>
    <mergeCell ref="M25:N25"/>
    <mergeCell ref="A2:A5"/>
    <mergeCell ref="B2:B5"/>
    <mergeCell ref="H2:H5"/>
    <mergeCell ref="I2:I5"/>
    <mergeCell ref="J4:J5"/>
    <mergeCell ref="K4:K5"/>
    <mergeCell ref="J2:L2"/>
    <mergeCell ref="J3:L3"/>
    <mergeCell ref="L4:L5"/>
    <mergeCell ref="A87:A90"/>
    <mergeCell ref="B87:B90"/>
    <mergeCell ref="A36:A39"/>
    <mergeCell ref="B36:B39"/>
    <mergeCell ref="H36:H39"/>
    <mergeCell ref="C8:G8"/>
    <mergeCell ref="C20:G20"/>
    <mergeCell ref="C18:G18"/>
    <mergeCell ref="H87:H90"/>
    <mergeCell ref="C33:G33"/>
    <mergeCell ref="C34:G34"/>
    <mergeCell ref="C35:G35"/>
    <mergeCell ref="C68:G68"/>
    <mergeCell ref="C69:G69"/>
    <mergeCell ref="C31:G31"/>
    <mergeCell ref="C32:G32"/>
    <mergeCell ref="C61:G61"/>
    <mergeCell ref="C80:G80"/>
    <mergeCell ref="C41:G41"/>
    <mergeCell ref="C45:G45"/>
    <mergeCell ref="C46:G46"/>
    <mergeCell ref="C42:G42"/>
    <mergeCell ref="C43:G43"/>
    <mergeCell ref="C44:G44"/>
    <mergeCell ref="J101:K101"/>
    <mergeCell ref="T99:T100"/>
    <mergeCell ref="U87:U90"/>
    <mergeCell ref="J99:K100"/>
    <mergeCell ref="U36:U39"/>
    <mergeCell ref="P99:P100"/>
    <mergeCell ref="Q99:Q100"/>
    <mergeCell ref="S99:S100"/>
    <mergeCell ref="R36:R39"/>
    <mergeCell ref="S36:T36"/>
    <mergeCell ref="M38:M39"/>
    <mergeCell ref="N38:N39"/>
    <mergeCell ref="P38:P39"/>
    <mergeCell ref="Q38:Q39"/>
    <mergeCell ref="S38:S39"/>
    <mergeCell ref="T38:T39"/>
    <mergeCell ref="O36:O39"/>
    <mergeCell ref="P36:Q36"/>
    <mergeCell ref="U97:U98"/>
    <mergeCell ref="P97:P98"/>
    <mergeCell ref="O99:O100"/>
    <mergeCell ref="M99:M100"/>
    <mergeCell ref="N99:N100"/>
    <mergeCell ref="M97:M98"/>
    <mergeCell ref="V99:V100"/>
    <mergeCell ref="W99:W100"/>
    <mergeCell ref="X99:X100"/>
    <mergeCell ref="Q4:Q5"/>
    <mergeCell ref="C6:G6"/>
    <mergeCell ref="C40:G40"/>
    <mergeCell ref="C29:G29"/>
    <mergeCell ref="C25:G28"/>
    <mergeCell ref="C36:G39"/>
    <mergeCell ref="C7:G7"/>
    <mergeCell ref="C2:G5"/>
    <mergeCell ref="P2:Q2"/>
    <mergeCell ref="R2:R5"/>
    <mergeCell ref="S2:T2"/>
    <mergeCell ref="U2:U5"/>
    <mergeCell ref="M4:M5"/>
    <mergeCell ref="N4:N5"/>
    <mergeCell ref="P4:P5"/>
    <mergeCell ref="U25:U28"/>
    <mergeCell ref="M27:M28"/>
    <mergeCell ref="V2:W2"/>
    <mergeCell ref="X2:X5"/>
    <mergeCell ref="V4:V5"/>
    <mergeCell ref="W4:W5"/>
    <mergeCell ref="V25:W25"/>
    <mergeCell ref="X25:X28"/>
    <mergeCell ref="V27:V28"/>
    <mergeCell ref="W27:W28"/>
    <mergeCell ref="V36:W36"/>
    <mergeCell ref="X36:X39"/>
    <mergeCell ref="V38:V39"/>
    <mergeCell ref="W38:W39"/>
    <mergeCell ref="C10:G10"/>
    <mergeCell ref="C17:G17"/>
    <mergeCell ref="C23:G23"/>
    <mergeCell ref="C21:G21"/>
    <mergeCell ref="C22:G22"/>
    <mergeCell ref="N27:N28"/>
    <mergeCell ref="I25:I28"/>
    <mergeCell ref="I36:I39"/>
    <mergeCell ref="J38:J39"/>
    <mergeCell ref="C24:G24"/>
    <mergeCell ref="J27:J28"/>
    <mergeCell ref="J36:L36"/>
    <mergeCell ref="J37:L37"/>
    <mergeCell ref="L38:L39"/>
    <mergeCell ref="O25:O28"/>
    <mergeCell ref="P25:Q25"/>
    <mergeCell ref="C49:G49"/>
    <mergeCell ref="C65:G65"/>
    <mergeCell ref="R92:R93"/>
    <mergeCell ref="U92:U93"/>
    <mergeCell ref="X92:X93"/>
    <mergeCell ref="O97:O98"/>
    <mergeCell ref="N97:N98"/>
    <mergeCell ref="V92:V93"/>
    <mergeCell ref="W92:W93"/>
    <mergeCell ref="V97:V98"/>
    <mergeCell ref="X97:X98"/>
    <mergeCell ref="T97:T98"/>
    <mergeCell ref="W97:W98"/>
    <mergeCell ref="O92:O93"/>
    <mergeCell ref="Q97:Q98"/>
    <mergeCell ref="S97:S98"/>
    <mergeCell ref="R97:R98"/>
    <mergeCell ref="V87:W87"/>
    <mergeCell ref="X87:X90"/>
    <mergeCell ref="V89:V90"/>
    <mergeCell ref="W89:W90"/>
    <mergeCell ref="C74:G74"/>
    <mergeCell ref="C73:G73"/>
    <mergeCell ref="C78:G78"/>
    <mergeCell ref="A103:U103"/>
    <mergeCell ref="A92:I101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R99:R100"/>
    <mergeCell ref="U99:U100"/>
    <mergeCell ref="J92:K93"/>
    <mergeCell ref="J94:K95"/>
    <mergeCell ref="J96:K96"/>
    <mergeCell ref="M92:M93"/>
    <mergeCell ref="N92:N93"/>
    <mergeCell ref="M94:M95"/>
    <mergeCell ref="N94:N95"/>
    <mergeCell ref="C67:G67"/>
    <mergeCell ref="C71:G71"/>
    <mergeCell ref="C79:G79"/>
    <mergeCell ref="C77:G77"/>
    <mergeCell ref="I87:I90"/>
    <mergeCell ref="C75:G75"/>
    <mergeCell ref="J87:L87"/>
    <mergeCell ref="J88:L88"/>
    <mergeCell ref="L89:L90"/>
    <mergeCell ref="C87:G90"/>
    <mergeCell ref="K89:K90"/>
  </mergeCells>
  <pageMargins left="0.11811023622047245" right="0.11811023622047245" top="0.15748031496062992" bottom="0.74803149606299213" header="0.31496062992125984" footer="0.31496062992125984"/>
  <pageSetup paperSize="9" scale="45" orientation="landscape" horizontalDpi="4294967293" verticalDpi="4294967293" r:id="rId1"/>
  <rowBreaks count="5" manualBreakCount="5">
    <brk id="24" max="16383" man="1"/>
    <brk id="35" max="22" man="1"/>
    <brk id="63" max="23" man="1"/>
    <brk id="80" max="23" man="1"/>
    <brk id="102" max="23" man="1"/>
  </rowBreaks>
  <ignoredErrors>
    <ignoredError sqref="H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График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2023-05-18T13:01:24Z</cp:lastPrinted>
  <dcterms:created xsi:type="dcterms:W3CDTF">2013-04-26T05:44:38Z</dcterms:created>
  <dcterms:modified xsi:type="dcterms:W3CDTF">2023-10-03T13:32:12Z</dcterms:modified>
</cp:coreProperties>
</file>